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96" yWindow="888" windowWidth="23256" windowHeight="13176"/>
  </bookViews>
  <sheets>
    <sheet name="plan studiów II st. niestacjon.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5" i="9" l="1"/>
  <c r="F207" i="9"/>
  <c r="H212" i="9"/>
  <c r="K155" i="9"/>
  <c r="H155" i="9"/>
  <c r="G155" i="9"/>
  <c r="E155" i="9"/>
  <c r="D155" i="9"/>
  <c r="K103" i="9"/>
  <c r="J103" i="9"/>
  <c r="I103" i="9"/>
  <c r="H103" i="9"/>
  <c r="G103" i="9"/>
  <c r="F103" i="9"/>
  <c r="H48" i="9"/>
  <c r="G48" i="9"/>
  <c r="F48" i="9"/>
  <c r="H99" i="9" l="1"/>
  <c r="I99" i="9"/>
  <c r="J99" i="9"/>
  <c r="K99" i="9"/>
  <c r="H100" i="9"/>
  <c r="I100" i="9"/>
  <c r="J100" i="9"/>
  <c r="K100" i="9"/>
  <c r="H101" i="9"/>
  <c r="I101" i="9"/>
  <c r="J101" i="9"/>
  <c r="K101" i="9"/>
  <c r="H203" i="9"/>
  <c r="I203" i="9"/>
  <c r="J203" i="9"/>
  <c r="K203" i="9"/>
  <c r="G101" i="9" l="1"/>
  <c r="G99" i="9"/>
  <c r="G100" i="9"/>
  <c r="G203" i="9"/>
  <c r="H151" i="9"/>
  <c r="I151" i="9"/>
  <c r="J151" i="9"/>
  <c r="K151" i="9"/>
  <c r="G151" i="9" l="1"/>
  <c r="H98" i="9" l="1"/>
  <c r="I98" i="9"/>
  <c r="J98" i="9"/>
  <c r="K98" i="9"/>
  <c r="AC216" i="9"/>
  <c r="AC215" i="9"/>
  <c r="AC214" i="9"/>
  <c r="AA207" i="9"/>
  <c r="Z207" i="9"/>
  <c r="Y207" i="9"/>
  <c r="X207" i="9"/>
  <c r="W207" i="9"/>
  <c r="V207" i="9"/>
  <c r="U207" i="9"/>
  <c r="T207" i="9"/>
  <c r="S207" i="9"/>
  <c r="R207" i="9"/>
  <c r="Q207" i="9"/>
  <c r="P207" i="9"/>
  <c r="O207" i="9"/>
  <c r="N207" i="9"/>
  <c r="M207" i="9"/>
  <c r="L207" i="9"/>
  <c r="E207" i="9"/>
  <c r="D207" i="9"/>
  <c r="K205" i="9"/>
  <c r="J205" i="9"/>
  <c r="I205" i="9"/>
  <c r="H205" i="9"/>
  <c r="K204" i="9"/>
  <c r="J204" i="9"/>
  <c r="I204" i="9"/>
  <c r="H204" i="9"/>
  <c r="K202" i="9"/>
  <c r="J202" i="9"/>
  <c r="I202" i="9"/>
  <c r="H202" i="9"/>
  <c r="K201" i="9"/>
  <c r="J201" i="9"/>
  <c r="I201" i="9"/>
  <c r="H201" i="9"/>
  <c r="K200" i="9"/>
  <c r="J200" i="9"/>
  <c r="I200" i="9"/>
  <c r="H200" i="9"/>
  <c r="K199" i="9"/>
  <c r="J199" i="9"/>
  <c r="I199" i="9"/>
  <c r="H199" i="9"/>
  <c r="K198" i="9"/>
  <c r="J198" i="9"/>
  <c r="I198" i="9"/>
  <c r="H198" i="9"/>
  <c r="K197" i="9"/>
  <c r="J197" i="9"/>
  <c r="I197" i="9"/>
  <c r="H197" i="9"/>
  <c r="K196" i="9"/>
  <c r="J196" i="9"/>
  <c r="I196" i="9"/>
  <c r="H196" i="9"/>
  <c r="K195" i="9"/>
  <c r="J195" i="9"/>
  <c r="I195" i="9"/>
  <c r="H195" i="9"/>
  <c r="K194" i="9"/>
  <c r="J194" i="9"/>
  <c r="I194" i="9"/>
  <c r="H194" i="9"/>
  <c r="K193" i="9"/>
  <c r="J193" i="9"/>
  <c r="J207" i="9" s="1"/>
  <c r="I193" i="9"/>
  <c r="H193" i="9"/>
  <c r="AC164" i="9"/>
  <c r="AC163" i="9"/>
  <c r="AC162" i="9"/>
  <c r="AA155" i="9"/>
  <c r="AA212" i="9" s="1"/>
  <c r="Z155" i="9"/>
  <c r="Y155" i="9"/>
  <c r="X155" i="9"/>
  <c r="W155" i="9"/>
  <c r="V155" i="9"/>
  <c r="U155" i="9"/>
  <c r="T155" i="9"/>
  <c r="S155" i="9"/>
  <c r="R155" i="9"/>
  <c r="Q155" i="9"/>
  <c r="P155" i="9"/>
  <c r="O155" i="9"/>
  <c r="N155" i="9"/>
  <c r="M155" i="9"/>
  <c r="L155" i="9"/>
  <c r="K152" i="9"/>
  <c r="J152" i="9"/>
  <c r="I152" i="9"/>
  <c r="H152" i="9"/>
  <c r="K150" i="9"/>
  <c r="J150" i="9"/>
  <c r="I150" i="9"/>
  <c r="H150" i="9"/>
  <c r="K149" i="9"/>
  <c r="J149" i="9"/>
  <c r="I149" i="9"/>
  <c r="H149" i="9"/>
  <c r="K148" i="9"/>
  <c r="J148" i="9"/>
  <c r="I148" i="9"/>
  <c r="H148" i="9"/>
  <c r="K147" i="9"/>
  <c r="J147" i="9"/>
  <c r="I147" i="9"/>
  <c r="H147" i="9"/>
  <c r="K146" i="9"/>
  <c r="J146" i="9"/>
  <c r="I146" i="9"/>
  <c r="H146" i="9"/>
  <c r="K145" i="9"/>
  <c r="H145" i="9"/>
  <c r="K144" i="9"/>
  <c r="J144" i="9"/>
  <c r="I144" i="9"/>
  <c r="H144" i="9"/>
  <c r="K143" i="9"/>
  <c r="J143" i="9"/>
  <c r="I143" i="9"/>
  <c r="H143" i="9"/>
  <c r="K142" i="9"/>
  <c r="J142" i="9"/>
  <c r="I142" i="9"/>
  <c r="H142" i="9"/>
  <c r="K141" i="9"/>
  <c r="J141" i="9"/>
  <c r="I141" i="9"/>
  <c r="H141" i="9"/>
  <c r="H131" i="9"/>
  <c r="H183" i="9" s="1"/>
  <c r="H130" i="9"/>
  <c r="H182" i="9" s="1"/>
  <c r="H129" i="9"/>
  <c r="H181" i="9" s="1"/>
  <c r="H128" i="9"/>
  <c r="H180" i="9" s="1"/>
  <c r="D125" i="9"/>
  <c r="D177" i="9" s="1"/>
  <c r="Q114" i="9"/>
  <c r="Q166" i="9" s="1"/>
  <c r="Q218" i="9" s="1"/>
  <c r="AC112" i="9"/>
  <c r="AC111" i="9"/>
  <c r="AC110" i="9"/>
  <c r="AA103" i="9"/>
  <c r="Z103" i="9"/>
  <c r="Y103" i="9"/>
  <c r="X103" i="9"/>
  <c r="W103" i="9"/>
  <c r="V103" i="9"/>
  <c r="U103" i="9"/>
  <c r="T103" i="9"/>
  <c r="S103" i="9"/>
  <c r="R103" i="9"/>
  <c r="Q103" i="9"/>
  <c r="P103" i="9"/>
  <c r="O103" i="9"/>
  <c r="N103" i="9"/>
  <c r="M103" i="9"/>
  <c r="L103" i="9"/>
  <c r="E103" i="9"/>
  <c r="D103" i="9"/>
  <c r="K97" i="9"/>
  <c r="J97" i="9"/>
  <c r="I97" i="9"/>
  <c r="H97" i="9"/>
  <c r="K96" i="9"/>
  <c r="J96" i="9"/>
  <c r="I96" i="9"/>
  <c r="H96" i="9"/>
  <c r="K95" i="9"/>
  <c r="J95" i="9"/>
  <c r="I95" i="9"/>
  <c r="H95" i="9"/>
  <c r="K94" i="9"/>
  <c r="J94" i="9"/>
  <c r="I94" i="9"/>
  <c r="H94" i="9"/>
  <c r="K93" i="9"/>
  <c r="J93" i="9"/>
  <c r="I93" i="9"/>
  <c r="H93" i="9"/>
  <c r="K92" i="9"/>
  <c r="J92" i="9"/>
  <c r="I92" i="9"/>
  <c r="H92" i="9"/>
  <c r="K91" i="9"/>
  <c r="J91" i="9"/>
  <c r="I91" i="9"/>
  <c r="H91" i="9"/>
  <c r="K90" i="9"/>
  <c r="J90" i="9"/>
  <c r="I90" i="9"/>
  <c r="H90" i="9"/>
  <c r="K89" i="9"/>
  <c r="J89" i="9"/>
  <c r="I89" i="9"/>
  <c r="H89" i="9"/>
  <c r="K88" i="9"/>
  <c r="J88" i="9"/>
  <c r="I88" i="9"/>
  <c r="H88" i="9"/>
  <c r="K87" i="9"/>
  <c r="J87" i="9"/>
  <c r="I87" i="9"/>
  <c r="H87" i="9"/>
  <c r="K86" i="9"/>
  <c r="J86" i="9"/>
  <c r="I86" i="9"/>
  <c r="H86" i="9"/>
  <c r="H78" i="9"/>
  <c r="H184" i="9" s="1"/>
  <c r="H77" i="9"/>
  <c r="H132" i="9" s="1"/>
  <c r="H76" i="9"/>
  <c r="H75" i="9"/>
  <c r="H73" i="9"/>
  <c r="D70" i="9"/>
  <c r="X57" i="9"/>
  <c r="AC57" i="9"/>
  <c r="AC56" i="9"/>
  <c r="AC55" i="9"/>
  <c r="AA48" i="9"/>
  <c r="Z48" i="9"/>
  <c r="Z108" i="9" s="1"/>
  <c r="Y48" i="9"/>
  <c r="X48" i="9"/>
  <c r="W48" i="9"/>
  <c r="V48" i="9"/>
  <c r="V108" i="9" s="1"/>
  <c r="U48" i="9"/>
  <c r="T48" i="9"/>
  <c r="S48" i="9"/>
  <c r="R48" i="9"/>
  <c r="R108" i="9" s="1"/>
  <c r="Q48" i="9"/>
  <c r="P48" i="9"/>
  <c r="O48" i="9"/>
  <c r="N48" i="9"/>
  <c r="N108" i="9" s="1"/>
  <c r="M48" i="9"/>
  <c r="L48" i="9"/>
  <c r="E48" i="9"/>
  <c r="E160" i="9" s="1"/>
  <c r="D48" i="9"/>
  <c r="K46" i="9"/>
  <c r="J46" i="9"/>
  <c r="I46" i="9"/>
  <c r="H46" i="9"/>
  <c r="K45" i="9"/>
  <c r="K48" i="9" s="1"/>
  <c r="J45" i="9"/>
  <c r="J48" i="9" s="1"/>
  <c r="I45" i="9"/>
  <c r="I48" i="9" s="1"/>
  <c r="H45" i="9"/>
  <c r="H35" i="9"/>
  <c r="H34" i="9"/>
  <c r="H33" i="9"/>
  <c r="H74" i="9" s="1"/>
  <c r="H32" i="9"/>
  <c r="L108" i="9" l="1"/>
  <c r="T108" i="9"/>
  <c r="X108" i="9"/>
  <c r="S108" i="9"/>
  <c r="W108" i="9"/>
  <c r="AA108" i="9"/>
  <c r="Z160" i="9"/>
  <c r="G202" i="9"/>
  <c r="G92" i="9"/>
  <c r="J155" i="9"/>
  <c r="O108" i="9"/>
  <c r="G152" i="9"/>
  <c r="M160" i="9"/>
  <c r="Q160" i="9"/>
  <c r="U160" i="9"/>
  <c r="Y212" i="9"/>
  <c r="F212" i="9"/>
  <c r="G98" i="9"/>
  <c r="M108" i="9"/>
  <c r="L109" i="9" s="1"/>
  <c r="Q108" i="9"/>
  <c r="U108" i="9"/>
  <c r="Y108" i="9"/>
  <c r="X160" i="9"/>
  <c r="O160" i="9"/>
  <c r="G196" i="9"/>
  <c r="X208" i="9"/>
  <c r="E212" i="9"/>
  <c r="W160" i="9"/>
  <c r="G87" i="9"/>
  <c r="G88" i="9"/>
  <c r="G89" i="9"/>
  <c r="G91" i="9"/>
  <c r="G46" i="9"/>
  <c r="D160" i="9"/>
  <c r="G94" i="9"/>
  <c r="G95" i="9"/>
  <c r="G96" i="9"/>
  <c r="G97" i="9"/>
  <c r="Y160" i="9"/>
  <c r="AA160" i="9"/>
  <c r="L160" i="9"/>
  <c r="N160" i="9"/>
  <c r="R160" i="9"/>
  <c r="T160" i="9"/>
  <c r="V160" i="9"/>
  <c r="I207" i="9"/>
  <c r="K207" i="9"/>
  <c r="G144" i="9"/>
  <c r="G204" i="9"/>
  <c r="I212" i="9"/>
  <c r="P160" i="9"/>
  <c r="I155" i="9"/>
  <c r="S160" i="9"/>
  <c r="Z212" i="9"/>
  <c r="G198" i="9"/>
  <c r="G201" i="9"/>
  <c r="G200" i="9"/>
  <c r="G199" i="9"/>
  <c r="G197" i="9"/>
  <c r="G195" i="9"/>
  <c r="G194" i="9"/>
  <c r="G193" i="9"/>
  <c r="P208" i="9"/>
  <c r="G143" i="9"/>
  <c r="G142" i="9"/>
  <c r="F160" i="9"/>
  <c r="R212" i="9"/>
  <c r="D212" i="9"/>
  <c r="Q212" i="9"/>
  <c r="U212" i="9"/>
  <c r="G93" i="9"/>
  <c r="G145" i="9"/>
  <c r="G148" i="9"/>
  <c r="G147" i="9"/>
  <c r="P156" i="9"/>
  <c r="G150" i="9"/>
  <c r="G149" i="9"/>
  <c r="G146" i="9"/>
  <c r="T156" i="9"/>
  <c r="P108" i="9"/>
  <c r="V212" i="9"/>
  <c r="G90" i="9"/>
  <c r="W212" i="9"/>
  <c r="T212" i="9"/>
  <c r="L104" i="9"/>
  <c r="O212" i="9"/>
  <c r="S212" i="9"/>
  <c r="N212" i="9"/>
  <c r="M212" i="9"/>
  <c r="G45" i="9"/>
  <c r="L212" i="9"/>
  <c r="L161" i="9"/>
  <c r="I53" i="9"/>
  <c r="K53" i="9"/>
  <c r="H53" i="9"/>
  <c r="J53" i="9"/>
  <c r="P49" i="9"/>
  <c r="X49" i="9"/>
  <c r="E53" i="9"/>
  <c r="M53" i="9"/>
  <c r="O53" i="9"/>
  <c r="Q53" i="9"/>
  <c r="S53" i="9"/>
  <c r="U53" i="9"/>
  <c r="W53" i="9"/>
  <c r="Y53" i="9"/>
  <c r="AA53" i="9"/>
  <c r="P104" i="9"/>
  <c r="X104" i="9"/>
  <c r="E108" i="9"/>
  <c r="X156" i="9"/>
  <c r="H207" i="9"/>
  <c r="L208" i="9"/>
  <c r="T208" i="9"/>
  <c r="P212" i="9"/>
  <c r="X212" i="9"/>
  <c r="X213" i="9" s="1"/>
  <c r="L49" i="9"/>
  <c r="T49" i="9"/>
  <c r="D53" i="9"/>
  <c r="F53" i="9"/>
  <c r="L53" i="9"/>
  <c r="N53" i="9"/>
  <c r="P53" i="9"/>
  <c r="R53" i="9"/>
  <c r="T53" i="9"/>
  <c r="V53" i="9"/>
  <c r="X53" i="9"/>
  <c r="Z53" i="9"/>
  <c r="G86" i="9"/>
  <c r="T104" i="9"/>
  <c r="D108" i="9"/>
  <c r="F108" i="9"/>
  <c r="G141" i="9"/>
  <c r="L156" i="9"/>
  <c r="P109" i="9" l="1"/>
  <c r="K212" i="9"/>
  <c r="X161" i="9"/>
  <c r="J160" i="9"/>
  <c r="X109" i="9"/>
  <c r="G53" i="9"/>
  <c r="T161" i="9"/>
  <c r="T109" i="9"/>
  <c r="J108" i="9"/>
  <c r="G108" i="9"/>
  <c r="I108" i="9"/>
  <c r="K108" i="9"/>
  <c r="P161" i="9"/>
  <c r="AC161" i="9" s="1"/>
  <c r="J212" i="9"/>
  <c r="I160" i="9"/>
  <c r="H108" i="9"/>
  <c r="H160" i="9"/>
  <c r="K160" i="9"/>
  <c r="G207" i="9"/>
  <c r="P213" i="9"/>
  <c r="T213" i="9"/>
  <c r="L213" i="9"/>
  <c r="X54" i="9"/>
  <c r="T54" i="9"/>
  <c r="P54" i="9"/>
  <c r="L54" i="9"/>
  <c r="AC109" i="9" l="1"/>
  <c r="G160" i="9"/>
  <c r="G12" i="9" s="1"/>
  <c r="G212" i="9"/>
  <c r="AC54" i="9"/>
  <c r="AC213" i="9"/>
</calcChain>
</file>

<file path=xl/sharedStrings.xml><?xml version="1.0" encoding="utf-8"?>
<sst xmlns="http://schemas.openxmlformats.org/spreadsheetml/2006/main" count="562" uniqueCount="142">
  <si>
    <t>KIERUNEK:</t>
  </si>
  <si>
    <t>SPECJALNOŚĆ:</t>
  </si>
  <si>
    <t>Pozycja planu</t>
  </si>
  <si>
    <t>Liczba</t>
  </si>
  <si>
    <t>GODZINY</t>
  </si>
  <si>
    <t>Razem</t>
  </si>
  <si>
    <t>w tym</t>
  </si>
  <si>
    <t>egza-mi-nów</t>
  </si>
  <si>
    <t>zali-czeń</t>
  </si>
  <si>
    <t>W</t>
  </si>
  <si>
    <t>Ć</t>
  </si>
  <si>
    <t>L</t>
  </si>
  <si>
    <t>A.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</si>
  <si>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</si>
  <si>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</si>
  <si>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</si>
  <si>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</si>
  <si>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</si>
  <si>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</si>
  <si>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</si>
  <si>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</si>
  <si>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</si>
  <si>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Uwagi:</t>
  </si>
  <si>
    <t>Legenda:</t>
  </si>
  <si>
    <t>S</t>
  </si>
  <si>
    <t>-</t>
  </si>
  <si>
    <t>egzamin</t>
  </si>
  <si>
    <t>ARKUSZ 1</t>
  </si>
  <si>
    <t>B.</t>
  </si>
  <si>
    <t>6.</t>
  </si>
  <si>
    <t>7.</t>
  </si>
  <si>
    <t>8.</t>
  </si>
  <si>
    <t>9.</t>
  </si>
  <si>
    <t>10.</t>
  </si>
  <si>
    <t>ARKUSZ 2</t>
  </si>
  <si>
    <t>C.</t>
  </si>
  <si>
    <t>ARKUSZ 3</t>
  </si>
  <si>
    <t>P / S</t>
  </si>
  <si>
    <t>PRZEDMIOTY SPECJALNOŚCIOWE</t>
  </si>
  <si>
    <t xml:space="preserve">IM. J. i J. ŚNIADECKICH </t>
  </si>
  <si>
    <t>w BYDGOSZCZY</t>
  </si>
  <si>
    <t>pkt. ECTS</t>
  </si>
  <si>
    <t>SUMA</t>
  </si>
  <si>
    <t>Pozycja                planu</t>
  </si>
  <si>
    <t>ROZKŁAD ZAJĘĆ W SEMESTRZE</t>
  </si>
  <si>
    <t>sem. I</t>
  </si>
  <si>
    <t>sem. II</t>
  </si>
  <si>
    <t>sem. III</t>
  </si>
  <si>
    <t>sem. IV</t>
  </si>
  <si>
    <t>P</t>
  </si>
  <si>
    <t>PODSUMOWANIE ARKUSZA 1</t>
  </si>
  <si>
    <t>- wykład</t>
  </si>
  <si>
    <t>- ćwiczenia audytoryjne</t>
  </si>
  <si>
    <t>- ćwiczenia laboratoryjne, lektorat języków obcych</t>
  </si>
  <si>
    <t>- ćwiczenia projektowe</t>
  </si>
  <si>
    <t>- seminarium</t>
  </si>
  <si>
    <t>T</t>
  </si>
  <si>
    <t>- zajęcia terenowe</t>
  </si>
  <si>
    <t>PRZEDMIOTY PODSTAWOWE</t>
  </si>
  <si>
    <t>PRZEDMIOTY KIERUNKOWE</t>
  </si>
  <si>
    <t>PODSUMOWANIE ARKUSZA 1+2</t>
  </si>
  <si>
    <t>UNIWERSYTET TECHNOLOGICZNO - PRZYRODNICZY</t>
  </si>
  <si>
    <t>FORMA STUDIÓW:</t>
  </si>
  <si>
    <t>POZIOM STUDIÓW:</t>
  </si>
  <si>
    <t>PODSUMOWANIE ARKUSZA 1+2+3</t>
  </si>
  <si>
    <t>11.</t>
  </si>
  <si>
    <t xml:space="preserve">Informacje ogólne o programie studiów </t>
  </si>
  <si>
    <t xml:space="preserve">godz. </t>
  </si>
  <si>
    <t>łączna liczba godzin zajęć dydaktycznych</t>
  </si>
  <si>
    <t>NAZWA PRZEDMIOTU / ZAJĘĆ</t>
  </si>
  <si>
    <r>
      <t xml:space="preserve">Liczba godzin </t>
    </r>
    <r>
      <rPr>
        <i/>
        <sz val="10"/>
        <rFont val="Cambria"/>
        <family val="1"/>
        <charset val="238"/>
      </rPr>
      <t>w semestrze</t>
    </r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</si>
  <si>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</si>
  <si>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</si>
  <si>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</si>
  <si>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</si>
  <si>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</si>
  <si>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t>……………………………..</t>
  </si>
  <si>
    <t>pieczątka uczelni</t>
  </si>
  <si>
    <t>PROFIL:</t>
  </si>
  <si>
    <t>D.</t>
  </si>
  <si>
    <t>Liczba godzin w semestrze</t>
  </si>
  <si>
    <t>INŻYNIERIA ŚRODOWISKA</t>
  </si>
  <si>
    <t>PROFIL OGÓLNOAKADEMICKI</t>
  </si>
  <si>
    <t>WYDZIAŁ BUDOWNICTWA, ARCHITEKTURY</t>
  </si>
  <si>
    <t>I INŻYNIERII ŚRODOWISKA</t>
  </si>
  <si>
    <t>12.</t>
  </si>
  <si>
    <t>13.</t>
  </si>
  <si>
    <t>14.</t>
  </si>
  <si>
    <t>15.</t>
  </si>
  <si>
    <t>16.</t>
  </si>
  <si>
    <t>Systemy parowe w przemyśle</t>
  </si>
  <si>
    <t>Seminarium dyplomowe</t>
  </si>
  <si>
    <t>STUDIA NIESTACJONARNE</t>
  </si>
  <si>
    <t>STUDIA DRUGIEGO STOPNIA (1,5-letnie)</t>
  </si>
  <si>
    <t>PLAN STUDIÓW NR VII</t>
  </si>
  <si>
    <t>INSTALACJE SANITARNE I PRZEMYSŁOWE</t>
  </si>
  <si>
    <t>KONWENCJONALNE I ODNAWIALNE ŹRÓDŁA ENERGII</t>
  </si>
  <si>
    <t>Statystyka</t>
  </si>
  <si>
    <t>Chemia środowiska</t>
  </si>
  <si>
    <t>Obowiązuje od roku akademickiego:2020/2021</t>
  </si>
  <si>
    <t>Systemy kogeneracyjne i układy odzysku ciepła w przemyśle</t>
  </si>
  <si>
    <t>Automatyka i sterowanie w inżynierii środowiska</t>
  </si>
  <si>
    <t>Efektywność przedsięwzięć inżynierskich</t>
  </si>
  <si>
    <t>Audyt energetyczny obiektów</t>
  </si>
  <si>
    <t>Podstawy projektowania zintegrowanego - BIM</t>
  </si>
  <si>
    <t>Adaptacja do zmian klimatu</t>
  </si>
  <si>
    <t>Komputerowe metody obliczeniowe systemów inżynierskich</t>
  </si>
  <si>
    <t>Technologie energooszczędne w budownictwie</t>
  </si>
  <si>
    <t>Systemy przeciwpożarowe w budynkach</t>
  </si>
  <si>
    <t>Instalacje i urządzenia gazowe</t>
  </si>
  <si>
    <t>Sieci i instalacje wodociągowe</t>
  </si>
  <si>
    <t>Instalacje medyczne i przemysłowe</t>
  </si>
  <si>
    <t>Złożone systemy klimatyzacyjne i wentylacyjne</t>
  </si>
  <si>
    <t>Przemysłowe centrale cieplne</t>
  </si>
  <si>
    <t>Urządzenia do uzdatnianie wody pitnej i przemysłowej</t>
  </si>
  <si>
    <t xml:space="preserve">Urządzenia do oczyszczania ścieków </t>
  </si>
  <si>
    <t>Przygotowanie i złożenie pracy dyplomowej oraz przygotowanie do egzaminu dyplomowego</t>
  </si>
  <si>
    <t>Projektowanie, budowa i eksploatacja pomp ciepła</t>
  </si>
  <si>
    <t>Układy solarne i fotowoltaiczne</t>
  </si>
  <si>
    <t>Kotłownie opalane biomasą</t>
  </si>
  <si>
    <t>Energia geotermalna, wodna i wiatrowa</t>
  </si>
  <si>
    <t>Finasowanie przedsięwzięć odnawialnych źródeł energii</t>
  </si>
  <si>
    <t xml:space="preserve">Biogazownie </t>
  </si>
  <si>
    <t>Zagospodarowanie ciepła odpadowego</t>
  </si>
  <si>
    <t>Nisko i wysoko parametrowe instalacje grzewcze dla OZE</t>
  </si>
  <si>
    <t>Konwencjonalne źródła energii</t>
  </si>
  <si>
    <t>Instalacje termicznego przekształcania odpadów (ITPO)</t>
  </si>
  <si>
    <t xml:space="preserve">1. Studenta obowiązuje na I roku udział we wszystkich zajęciach, na latach wyższych udział we wszystkich ćwiczeniach </t>
  </si>
  <si>
    <t xml:space="preserve">    (audytoryjne, laboratoryjne, projektowe i seminaria)</t>
  </si>
  <si>
    <t>2. Studenta obowiazuje napisanie i obrona pracy dyplomowej (20 punktów ECTS)</t>
  </si>
  <si>
    <t>Environmental quality management (Zarządzanie jakością środowiska)</t>
  </si>
  <si>
    <t>Hydrotechnika</t>
  </si>
  <si>
    <t>Podstawy eksploatacji systemów odnawialnych źródeł energii</t>
  </si>
  <si>
    <t>Balneotechnika</t>
  </si>
  <si>
    <t>GIS w inżynierii środowiska</t>
  </si>
  <si>
    <t>Prawno-administracyjne podstawy procesu inwestycyjnego</t>
  </si>
  <si>
    <t>Ekonomika środowiska</t>
  </si>
  <si>
    <t>Niekonwencjonalne systemy kanalizacji</t>
  </si>
  <si>
    <t>Alternatywne  zagospodarowanie wód opadowych</t>
  </si>
  <si>
    <t>Najlepsze dostępne techniki (BAT w inżynierii środowiska)</t>
  </si>
  <si>
    <t>Techniki ochrony atmosfery</t>
  </si>
  <si>
    <r>
      <t xml:space="preserve">Załącznik nr </t>
    </r>
    <r>
      <rPr>
        <sz val="10"/>
        <color theme="1"/>
        <rFont val="Cambria"/>
        <family val="1"/>
        <charset val="238"/>
      </rPr>
      <t>4 do uchwały nr 6/444</t>
    </r>
    <r>
      <rPr>
        <sz val="10"/>
        <rFont val="Cambria"/>
        <family val="1"/>
        <charset val="238"/>
      </rPr>
      <t xml:space="preserve"> Senatu UTP z dnia 27 maja 2020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</si>
</sst>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37" x14ac:knownFonts="1"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i/>
      <sz val="10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sz val="12"/>
      <name val="Cambria"/>
      <family val="1"/>
      <charset val="238"/>
    </font>
    <font>
      <b/>
      <i/>
      <sz val="12"/>
      <name val="Cambria"/>
      <family val="1"/>
      <charset val="238"/>
    </font>
    <font>
      <u/>
      <sz val="10"/>
      <name val="Cambria"/>
      <family val="1"/>
      <charset val="238"/>
    </font>
    <font>
      <b/>
      <sz val="14"/>
      <name val="Cambria"/>
      <family val="1"/>
      <charset val="238"/>
    </font>
    <font>
      <b/>
      <sz val="12"/>
      <color indexed="10"/>
      <name val="Cambria"/>
      <family val="1"/>
      <charset val="238"/>
    </font>
    <font>
      <sz val="12"/>
      <color indexed="8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b/>
      <sz val="10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sz val="9"/>
      <name val="Cambria"/>
      <family val="1"/>
      <charset val="238"/>
    </font>
    <font>
      <sz val="14"/>
      <name val="Cambria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FF0000"/>
      <name val="Cambria"/>
      <family val="1"/>
      <charset val="238"/>
    </font>
    <font>
      <i/>
      <sz val="12"/>
      <color theme="1"/>
      <name val="Cambria"/>
      <family val="1"/>
      <charset val="238"/>
    </font>
    <font>
      <sz val="12"/>
      <color theme="1"/>
      <name val="Arial CE"/>
      <family val="2"/>
      <charset val="238"/>
    </font>
    <font>
      <sz val="12"/>
      <color theme="1"/>
      <name val="Arial CE"/>
      <charset val="238"/>
    </font>
    <font>
      <sz val="12"/>
      <color theme="1"/>
      <name val="Arial"/>
      <family val="2"/>
    </font>
    <font>
      <b/>
      <sz val="12"/>
      <color theme="1"/>
      <name val="Arial CE"/>
      <family val="2"/>
      <charset val="238"/>
    </font>
    <font>
      <sz val="10"/>
      <color theme="1"/>
      <name val="Cambria"/>
      <family val="1"/>
      <charset val="238"/>
    </font>
    <font>
      <sz val="1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2"/>
      <color rgb="FF000000"/>
      <name val="Cambria"/>
      <family val="1"/>
      <charset val="238"/>
    </font>
    <font>
      <sz val="10"/>
      <color theme="0"/>
      <name val="Cambria"/>
      <family val="1"/>
    </font>
    <font>
      <sz val="12"/>
      <color theme="0"/>
      <name val="Cambria"/>
      <family val="1"/>
    </font>
    <font>
      <sz val="12"/>
      <color theme="0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3">
    <xf numFmtId="0" fontId="0" fillId="0" borderId="0" xfId="0"/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5" fillId="0" borderId="36" xfId="0" applyFont="1" applyBorder="1" applyAlignment="1">
      <alignment horizontal="right" vertical="center"/>
    </xf>
    <xf numFmtId="0" fontId="5" fillId="0" borderId="0" xfId="0" quotePrefix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36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0" fillId="0" borderId="7" xfId="0" applyFont="1" applyBorder="1" applyAlignment="1">
      <alignment horizontal="right" vertical="center"/>
    </xf>
    <xf numFmtId="0" fontId="5" fillId="0" borderId="37" xfId="0" applyFont="1" applyBorder="1" applyAlignment="1">
      <alignment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0" borderId="36" xfId="0" quotePrefix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5" fillId="0" borderId="0" xfId="0" quotePrefix="1" applyFont="1" applyAlignment="1">
      <alignment vertical="center"/>
    </xf>
    <xf numFmtId="0" fontId="5" fillId="0" borderId="4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6" fillId="4" borderId="46" xfId="0" applyFont="1" applyFill="1" applyBorder="1" applyAlignment="1">
      <alignment horizontal="center" vertical="center"/>
    </xf>
    <xf numFmtId="0" fontId="4" fillId="5" borderId="47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6" fillId="4" borderId="48" xfId="0" applyFont="1" applyFill="1" applyBorder="1" applyAlignment="1">
      <alignment vertical="center"/>
    </xf>
    <xf numFmtId="0" fontId="16" fillId="5" borderId="47" xfId="0" applyFont="1" applyFill="1" applyBorder="1" applyAlignment="1">
      <alignment vertical="center"/>
    </xf>
    <xf numFmtId="0" fontId="16" fillId="5" borderId="49" xfId="0" applyFont="1" applyFill="1" applyBorder="1" applyAlignment="1">
      <alignment horizontal="center" vertical="center"/>
    </xf>
    <xf numFmtId="0" fontId="16" fillId="5" borderId="50" xfId="0" applyFont="1" applyFill="1" applyBorder="1" applyAlignment="1">
      <alignment horizontal="center" vertical="center"/>
    </xf>
    <xf numFmtId="0" fontId="16" fillId="5" borderId="51" xfId="0" applyFont="1" applyFill="1" applyBorder="1" applyAlignment="1">
      <alignment horizontal="center" vertical="center"/>
    </xf>
    <xf numFmtId="0" fontId="16" fillId="5" borderId="52" xfId="0" applyFont="1" applyFill="1" applyBorder="1" applyAlignment="1">
      <alignment horizontal="center" vertical="center"/>
    </xf>
    <xf numFmtId="0" fontId="16" fillId="5" borderId="53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vertical="center"/>
    </xf>
    <xf numFmtId="0" fontId="5" fillId="5" borderId="49" xfId="0" applyFont="1" applyFill="1" applyBorder="1" applyAlignment="1">
      <alignment horizontal="center" vertical="center"/>
    </xf>
    <xf numFmtId="0" fontId="5" fillId="5" borderId="50" xfId="0" applyFont="1" applyFill="1" applyBorder="1" applyAlignment="1">
      <alignment horizontal="center" vertical="center"/>
    </xf>
    <xf numFmtId="0" fontId="5" fillId="5" borderId="51" xfId="0" applyFont="1" applyFill="1" applyBorder="1" applyAlignment="1">
      <alignment horizontal="center" vertical="center"/>
    </xf>
    <xf numFmtId="0" fontId="5" fillId="5" borderId="52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48" xfId="0" applyFont="1" applyBorder="1" applyAlignment="1">
      <alignment vertical="center"/>
    </xf>
    <xf numFmtId="0" fontId="20" fillId="0" borderId="54" xfId="0" applyFont="1" applyBorder="1" applyAlignment="1">
      <alignment vertical="center"/>
    </xf>
    <xf numFmtId="0" fontId="20" fillId="0" borderId="48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4" borderId="46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164" fontId="26" fillId="0" borderId="11" xfId="0" applyNumberFormat="1" applyFont="1" applyBorder="1" applyAlignment="1">
      <alignment horizontal="center" vertical="center"/>
    </xf>
    <xf numFmtId="164" fontId="26" fillId="3" borderId="14" xfId="0" applyNumberFormat="1" applyFont="1" applyFill="1" applyBorder="1" applyAlignment="1">
      <alignment horizontal="center" vertical="center"/>
    </xf>
    <xf numFmtId="164" fontId="26" fillId="3" borderId="15" xfId="0" applyNumberFormat="1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164" fontId="26" fillId="0" borderId="23" xfId="0" applyNumberFormat="1" applyFont="1" applyBorder="1" applyAlignment="1">
      <alignment horizontal="center" vertical="center"/>
    </xf>
    <xf numFmtId="164" fontId="26" fillId="3" borderId="24" xfId="0" applyNumberFormat="1" applyFont="1" applyFill="1" applyBorder="1" applyAlignment="1">
      <alignment horizontal="center" vertical="center"/>
    </xf>
    <xf numFmtId="164" fontId="26" fillId="3" borderId="26" xfId="0" applyNumberFormat="1" applyFont="1" applyFill="1" applyBorder="1" applyAlignment="1">
      <alignment horizontal="center" vertical="center"/>
    </xf>
    <xf numFmtId="0" fontId="27" fillId="3" borderId="22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6" fillId="4" borderId="98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164" fontId="22" fillId="0" borderId="11" xfId="0" applyNumberFormat="1" applyFont="1" applyBorder="1" applyAlignment="1">
      <alignment horizontal="center" vertical="center"/>
    </xf>
    <xf numFmtId="164" fontId="22" fillId="0" borderId="14" xfId="0" applyNumberFormat="1" applyFont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2" fillId="3" borderId="14" xfId="0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164" fontId="22" fillId="0" borderId="23" xfId="0" applyNumberFormat="1" applyFont="1" applyBorder="1" applyAlignment="1">
      <alignment horizontal="center" vertical="center"/>
    </xf>
    <xf numFmtId="164" fontId="22" fillId="0" borderId="24" xfId="0" applyNumberFormat="1" applyFont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center" vertical="center"/>
    </xf>
    <xf numFmtId="0" fontId="22" fillId="3" borderId="21" xfId="0" applyFont="1" applyFill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22" fillId="3" borderId="26" xfId="0" applyFont="1" applyFill="1" applyBorder="1" applyAlignment="1">
      <alignment horizontal="center" vertical="center"/>
    </xf>
    <xf numFmtId="0" fontId="23" fillId="3" borderId="23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164" fontId="22" fillId="0" borderId="34" xfId="0" applyNumberFormat="1" applyFont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45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0" fontId="22" fillId="0" borderId="34" xfId="0" applyFont="1" applyFill="1" applyBorder="1" applyAlignment="1">
      <alignment horizontal="center" vertical="center"/>
    </xf>
    <xf numFmtId="0" fontId="22" fillId="0" borderId="68" xfId="0" applyFont="1" applyFill="1" applyBorder="1" applyAlignment="1">
      <alignment horizontal="center" vertical="center"/>
    </xf>
    <xf numFmtId="164" fontId="22" fillId="0" borderId="27" xfId="0" applyNumberFormat="1" applyFont="1" applyBorder="1" applyAlignment="1">
      <alignment horizontal="center" vertical="center"/>
    </xf>
    <xf numFmtId="0" fontId="22" fillId="0" borderId="23" xfId="0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center" vertical="center"/>
    </xf>
    <xf numFmtId="0" fontId="22" fillId="0" borderId="26" xfId="0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/>
    </xf>
    <xf numFmtId="0" fontId="22" fillId="0" borderId="97" xfId="0" applyFont="1" applyFill="1" applyBorder="1" applyAlignment="1">
      <alignment horizontal="center" vertical="center"/>
    </xf>
    <xf numFmtId="0" fontId="22" fillId="0" borderId="42" xfId="0" applyFont="1" applyFill="1" applyBorder="1" applyAlignment="1">
      <alignment horizontal="center" vertical="center"/>
    </xf>
    <xf numFmtId="0" fontId="22" fillId="0" borderId="43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22" fillId="0" borderId="33" xfId="0" applyFont="1" applyBorder="1" applyAlignment="1">
      <alignment horizontal="center" vertical="center"/>
    </xf>
    <xf numFmtId="0" fontId="22" fillId="0" borderId="60" xfId="0" applyFont="1" applyFill="1" applyBorder="1" applyAlignment="1">
      <alignment horizontal="center" vertical="center"/>
    </xf>
    <xf numFmtId="0" fontId="22" fillId="3" borderId="45" xfId="0" applyFont="1" applyFill="1" applyBorder="1" applyAlignment="1">
      <alignment horizontal="center" vertical="center"/>
    </xf>
    <xf numFmtId="0" fontId="22" fillId="3" borderId="42" xfId="0" applyFont="1" applyFill="1" applyBorder="1" applyAlignment="1">
      <alignment horizontal="center" vertical="center"/>
    </xf>
    <xf numFmtId="0" fontId="22" fillId="3" borderId="43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2" fillId="3" borderId="58" xfId="0" applyFont="1" applyFill="1" applyBorder="1" applyAlignment="1">
      <alignment horizontal="center" vertical="center"/>
    </xf>
    <xf numFmtId="0" fontId="22" fillId="0" borderId="69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5" fillId="0" borderId="6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" fillId="5" borderId="86" xfId="0" applyFont="1" applyFill="1" applyBorder="1" applyAlignment="1">
      <alignment horizontal="center" vertical="center"/>
    </xf>
    <xf numFmtId="0" fontId="5" fillId="5" borderId="87" xfId="0" applyFont="1" applyFill="1" applyBorder="1" applyAlignment="1">
      <alignment horizontal="center" vertical="center"/>
    </xf>
    <xf numFmtId="0" fontId="5" fillId="5" borderId="88" xfId="0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 wrapText="1"/>
    </xf>
    <xf numFmtId="0" fontId="4" fillId="0" borderId="95" xfId="0" applyFont="1" applyBorder="1" applyAlignment="1">
      <alignment horizontal="center" vertical="center" wrapText="1"/>
    </xf>
    <xf numFmtId="0" fontId="4" fillId="0" borderId="82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textRotation="90"/>
    </xf>
    <xf numFmtId="0" fontId="4" fillId="0" borderId="63" xfId="0" applyFont="1" applyBorder="1" applyAlignment="1">
      <alignment horizontal="center" vertical="center" textRotation="90"/>
    </xf>
    <xf numFmtId="0" fontId="4" fillId="0" borderId="64" xfId="0" applyFont="1" applyBorder="1" applyAlignment="1">
      <alignment horizontal="center" vertical="center" textRotation="90"/>
    </xf>
    <xf numFmtId="0" fontId="4" fillId="0" borderId="24" xfId="0" applyFont="1" applyBorder="1" applyAlignment="1">
      <alignment horizontal="center" vertical="center"/>
    </xf>
    <xf numFmtId="0" fontId="6" fillId="5" borderId="83" xfId="0" applyFont="1" applyFill="1" applyBorder="1" applyAlignment="1">
      <alignment horizontal="center" vertical="center"/>
    </xf>
    <xf numFmtId="0" fontId="6" fillId="5" borderId="73" xfId="0" applyFont="1" applyFill="1" applyBorder="1" applyAlignment="1">
      <alignment horizontal="center" vertical="center"/>
    </xf>
    <xf numFmtId="0" fontId="6" fillId="5" borderId="84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6" fillId="5" borderId="79" xfId="0" applyFont="1" applyFill="1" applyBorder="1" applyAlignment="1">
      <alignment horizontal="right" vertical="center"/>
    </xf>
    <xf numFmtId="0" fontId="6" fillId="5" borderId="80" xfId="0" applyFont="1" applyFill="1" applyBorder="1" applyAlignment="1">
      <alignment horizontal="right" vertical="center"/>
    </xf>
    <xf numFmtId="0" fontId="6" fillId="5" borderId="7" xfId="0" applyFont="1" applyFill="1" applyBorder="1" applyAlignment="1">
      <alignment horizontal="right" vertical="center"/>
    </xf>
    <xf numFmtId="0" fontId="6" fillId="5" borderId="8" xfId="0" applyFont="1" applyFill="1" applyBorder="1" applyAlignment="1">
      <alignment horizontal="right" vertical="center"/>
    </xf>
    <xf numFmtId="0" fontId="6" fillId="5" borderId="81" xfId="0" applyFont="1" applyFill="1" applyBorder="1" applyAlignment="1">
      <alignment horizontal="center" vertical="center"/>
    </xf>
    <xf numFmtId="0" fontId="6" fillId="5" borderId="82" xfId="0" applyFont="1" applyFill="1" applyBorder="1" applyAlignment="1">
      <alignment horizontal="center" vertical="center"/>
    </xf>
    <xf numFmtId="0" fontId="6" fillId="5" borderId="85" xfId="0" applyFont="1" applyFill="1" applyBorder="1" applyAlignment="1">
      <alignment horizontal="center" vertical="center"/>
    </xf>
    <xf numFmtId="0" fontId="6" fillId="5" borderId="64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77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 wrapText="1"/>
    </xf>
    <xf numFmtId="0" fontId="5" fillId="0" borderId="77" xfId="0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/>
    </xf>
    <xf numFmtId="0" fontId="22" fillId="0" borderId="77" xfId="0" applyFont="1" applyBorder="1" applyAlignment="1">
      <alignment horizontal="left" vertical="center"/>
    </xf>
    <xf numFmtId="0" fontId="22" fillId="0" borderId="25" xfId="0" applyFont="1" applyBorder="1" applyAlignment="1">
      <alignment horizontal="left" vertical="center" wrapText="1"/>
    </xf>
    <xf numFmtId="0" fontId="22" fillId="0" borderId="77" xfId="0" applyFont="1" applyBorder="1" applyAlignment="1">
      <alignment horizontal="left" vertical="center" wrapText="1"/>
    </xf>
    <xf numFmtId="0" fontId="6" fillId="4" borderId="48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4" fillId="0" borderId="62" xfId="0" applyFont="1" applyBorder="1" applyAlignment="1">
      <alignment horizontal="center" vertical="center" textRotation="90" wrapText="1"/>
    </xf>
    <xf numFmtId="0" fontId="4" fillId="0" borderId="63" xfId="0" applyFont="1" applyBorder="1" applyAlignment="1">
      <alignment horizontal="center" vertical="center" textRotation="90" wrapText="1"/>
    </xf>
    <xf numFmtId="0" fontId="4" fillId="0" borderId="64" xfId="0" applyFont="1" applyBorder="1" applyAlignment="1">
      <alignment horizontal="center" vertical="center" textRotation="90" wrapText="1"/>
    </xf>
    <xf numFmtId="0" fontId="1" fillId="0" borderId="6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textRotation="90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4" fillId="0" borderId="48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164" fontId="6" fillId="5" borderId="85" xfId="0" applyNumberFormat="1" applyFont="1" applyFill="1" applyBorder="1" applyAlignment="1">
      <alignment horizontal="center" vertical="center"/>
    </xf>
    <xf numFmtId="164" fontId="6" fillId="5" borderId="83" xfId="0" applyNumberFormat="1" applyFont="1" applyFill="1" applyBorder="1" applyAlignment="1">
      <alignment horizontal="center" vertical="center"/>
    </xf>
    <xf numFmtId="164" fontId="6" fillId="5" borderId="84" xfId="0" applyNumberFormat="1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left" vertical="center" wrapText="1"/>
    </xf>
    <xf numFmtId="0" fontId="22" fillId="0" borderId="77" xfId="0" applyFont="1" applyFill="1" applyBorder="1" applyAlignment="1">
      <alignment horizontal="left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22" fillId="0" borderId="76" xfId="0" applyFont="1" applyFill="1" applyBorder="1" applyAlignment="1">
      <alignment horizontal="left" vertical="center" wrapText="1"/>
    </xf>
    <xf numFmtId="0" fontId="5" fillId="5" borderId="96" xfId="0" applyFont="1" applyFill="1" applyBorder="1" applyAlignment="1">
      <alignment horizontal="center" vertical="center"/>
    </xf>
    <xf numFmtId="0" fontId="5" fillId="5" borderId="74" xfId="0" applyFont="1" applyFill="1" applyBorder="1" applyAlignment="1">
      <alignment horizontal="center" vertical="center"/>
    </xf>
    <xf numFmtId="0" fontId="5" fillId="5" borderId="99" xfId="0" applyFont="1" applyFill="1" applyBorder="1" applyAlignment="1">
      <alignment horizontal="center" vertical="center"/>
    </xf>
    <xf numFmtId="0" fontId="22" fillId="3" borderId="30" xfId="0" applyFont="1" applyFill="1" applyBorder="1" applyAlignment="1">
      <alignment horizontal="left" vertical="top" wrapText="1"/>
    </xf>
    <xf numFmtId="0" fontId="22" fillId="3" borderId="78" xfId="0" applyFont="1" applyFill="1" applyBorder="1" applyAlignment="1">
      <alignment horizontal="left" vertical="top" wrapText="1"/>
    </xf>
    <xf numFmtId="0" fontId="1" fillId="0" borderId="77" xfId="0" applyFont="1" applyBorder="1" applyAlignment="1">
      <alignment horizontal="left" vertical="center" wrapText="1"/>
    </xf>
    <xf numFmtId="0" fontId="5" fillId="6" borderId="25" xfId="0" applyFont="1" applyFill="1" applyBorder="1" applyAlignment="1">
      <alignment vertical="center" wrapText="1"/>
    </xf>
    <xf numFmtId="0" fontId="5" fillId="6" borderId="77" xfId="0" applyFont="1" applyFill="1" applyBorder="1" applyAlignment="1">
      <alignment vertical="center" wrapText="1"/>
    </xf>
    <xf numFmtId="0" fontId="29" fillId="0" borderId="77" xfId="0" applyFont="1" applyBorder="1" applyAlignment="1">
      <alignment horizontal="left" vertical="center" wrapText="1"/>
    </xf>
    <xf numFmtId="0" fontId="33" fillId="7" borderId="30" xfId="0" applyFont="1" applyFill="1" applyBorder="1" applyAlignment="1">
      <alignment horizontal="left" vertical="top" wrapText="1"/>
    </xf>
    <xf numFmtId="0" fontId="33" fillId="7" borderId="78" xfId="0" applyFont="1" applyFill="1" applyBorder="1" applyAlignment="1">
      <alignment horizontal="left" vertical="top" wrapText="1"/>
    </xf>
    <xf numFmtId="0" fontId="4" fillId="4" borderId="48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left" vertical="center" wrapText="1"/>
    </xf>
    <xf numFmtId="0" fontId="22" fillId="0" borderId="76" xfId="0" applyFont="1" applyBorder="1" applyAlignment="1">
      <alignment horizontal="left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28" fillId="0" borderId="86" xfId="0" applyFont="1" applyBorder="1" applyAlignment="1">
      <alignment horizontal="center" vertical="center"/>
    </xf>
    <xf numFmtId="0" fontId="28" fillId="0" borderId="87" xfId="0" applyFont="1" applyBorder="1" applyAlignment="1">
      <alignment horizontal="center" vertical="center"/>
    </xf>
    <xf numFmtId="0" fontId="28" fillId="0" borderId="88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/>
    </xf>
    <xf numFmtId="0" fontId="28" fillId="0" borderId="59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/>
    </xf>
    <xf numFmtId="0" fontId="28" fillId="0" borderId="68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25" fillId="0" borderId="25" xfId="0" applyFont="1" applyBorder="1" applyAlignment="1">
      <alignment horizontal="left" vertical="center"/>
    </xf>
    <xf numFmtId="0" fontId="25" fillId="0" borderId="77" xfId="0" applyFont="1" applyBorder="1" applyAlignment="1">
      <alignment horizontal="left" vertical="center"/>
    </xf>
    <xf numFmtId="0" fontId="15" fillId="5" borderId="79" xfId="0" applyFont="1" applyFill="1" applyBorder="1" applyAlignment="1">
      <alignment horizontal="right" vertical="center"/>
    </xf>
    <xf numFmtId="0" fontId="15" fillId="5" borderId="80" xfId="0" applyFont="1" applyFill="1" applyBorder="1" applyAlignment="1">
      <alignment horizontal="right" vertical="center"/>
    </xf>
    <xf numFmtId="0" fontId="15" fillId="5" borderId="7" xfId="0" applyFont="1" applyFill="1" applyBorder="1" applyAlignment="1">
      <alignment horizontal="right" vertical="center"/>
    </xf>
    <xf numFmtId="0" fontId="15" fillId="5" borderId="8" xfId="0" applyFont="1" applyFill="1" applyBorder="1" applyAlignment="1">
      <alignment horizontal="right" vertical="center"/>
    </xf>
    <xf numFmtId="0" fontId="15" fillId="5" borderId="81" xfId="0" applyFont="1" applyFill="1" applyBorder="1" applyAlignment="1">
      <alignment horizontal="center" vertical="center"/>
    </xf>
    <xf numFmtId="0" fontId="15" fillId="5" borderId="82" xfId="0" applyFont="1" applyFill="1" applyBorder="1" applyAlignment="1">
      <alignment horizontal="center" vertical="center"/>
    </xf>
    <xf numFmtId="0" fontId="15" fillId="5" borderId="83" xfId="0" applyFont="1" applyFill="1" applyBorder="1" applyAlignment="1">
      <alignment horizontal="center" vertical="center"/>
    </xf>
    <xf numFmtId="0" fontId="15" fillId="5" borderId="73" xfId="0" applyFont="1" applyFill="1" applyBorder="1" applyAlignment="1">
      <alignment horizontal="center" vertical="center"/>
    </xf>
    <xf numFmtId="0" fontId="16" fillId="5" borderId="86" xfId="0" applyFont="1" applyFill="1" applyBorder="1" applyAlignment="1">
      <alignment horizontal="center" vertical="center"/>
    </xf>
    <xf numFmtId="0" fontId="16" fillId="5" borderId="87" xfId="0" applyFont="1" applyFill="1" applyBorder="1" applyAlignment="1">
      <alignment horizontal="center" vertical="center"/>
    </xf>
    <xf numFmtId="0" fontId="16" fillId="5" borderId="88" xfId="0" applyFont="1" applyFill="1" applyBorder="1" applyAlignment="1">
      <alignment horizontal="center" vertical="center"/>
    </xf>
    <xf numFmtId="0" fontId="15" fillId="5" borderId="84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164" fontId="15" fillId="5" borderId="85" xfId="0" applyNumberFormat="1" applyFont="1" applyFill="1" applyBorder="1" applyAlignment="1">
      <alignment horizontal="center" vertical="center"/>
    </xf>
    <xf numFmtId="0" fontId="15" fillId="5" borderId="64" xfId="0" applyFont="1" applyFill="1" applyBorder="1" applyAlignment="1">
      <alignment horizontal="center" vertical="center"/>
    </xf>
    <xf numFmtId="164" fontId="15" fillId="5" borderId="83" xfId="0" applyNumberFormat="1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5" fillId="0" borderId="46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227"/>
  <sheetViews>
    <sheetView tabSelected="1" view="pageBreakPreview" zoomScale="60" zoomScaleNormal="60" workbookViewId="0">
      <selection activeCell="P3" sqref="P3"/>
    </sheetView>
  </sheetViews>
  <sheetFormatPr defaultColWidth="9.21875" defaultRowHeight="18" customHeight="1" x14ac:dyDescent="0.25"/>
  <cols>
    <col min="1" max="1" width="4.21875" style="1" customWidth="1"/>
    <col min="2" max="2" width="57" style="1" customWidth="1"/>
    <col min="3" max="3" width="12.77734375" style="1" customWidth="1"/>
    <col min="4" max="6" width="6.77734375" style="1" customWidth="1"/>
    <col min="7" max="11" width="7.77734375" style="1" customWidth="1"/>
    <col min="12" max="27" width="5.77734375" style="1" customWidth="1"/>
    <col min="28" max="28" width="9.21875" style="1"/>
    <col min="29" max="32" width="9.21875" style="215"/>
    <col min="33" max="16384" width="9.21875" style="1"/>
  </cols>
  <sheetData>
    <row r="2" spans="1:27" ht="18" customHeight="1" thickBot="1" x14ac:dyDescent="0.3"/>
    <row r="3" spans="1:27" ht="18" customHeight="1" x14ac:dyDescent="0.25">
      <c r="A3" s="85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214" t="s">
        <v>141</v>
      </c>
      <c r="Q3" s="84"/>
      <c r="R3" s="84"/>
      <c r="S3" s="84"/>
      <c r="T3" s="84"/>
      <c r="U3" s="84"/>
      <c r="V3" s="84"/>
      <c r="W3" s="84"/>
      <c r="X3" s="84"/>
      <c r="Y3" s="84"/>
      <c r="Z3" s="84"/>
      <c r="AA3" s="86"/>
    </row>
    <row r="4" spans="1:27" ht="28.35" customHeight="1" x14ac:dyDescent="0.25">
      <c r="A4" s="56"/>
      <c r="B4" s="109" t="s">
        <v>66</v>
      </c>
      <c r="AA4" s="87"/>
    </row>
    <row r="5" spans="1:27" ht="24" customHeight="1" x14ac:dyDescent="0.25">
      <c r="A5" s="56"/>
      <c r="AA5" s="87"/>
    </row>
    <row r="6" spans="1:27" ht="43.8" customHeight="1" x14ac:dyDescent="0.25">
      <c r="A6" s="56"/>
      <c r="B6" s="47" t="s">
        <v>0</v>
      </c>
      <c r="C6" s="47" t="s">
        <v>81</v>
      </c>
      <c r="D6" s="108"/>
      <c r="E6" s="47"/>
      <c r="F6" s="47"/>
      <c r="G6" s="47"/>
      <c r="H6" s="47"/>
      <c r="AA6" s="87"/>
    </row>
    <row r="7" spans="1:27" ht="18" customHeight="1" x14ac:dyDescent="0.25">
      <c r="A7" s="56"/>
      <c r="B7" s="135" t="s">
        <v>78</v>
      </c>
      <c r="C7" s="115" t="s">
        <v>82</v>
      </c>
      <c r="E7" s="4"/>
      <c r="F7" s="4"/>
      <c r="G7" s="4"/>
      <c r="H7" s="4"/>
      <c r="I7" s="4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AA7" s="87"/>
    </row>
    <row r="8" spans="1:27" ht="18" customHeight="1" x14ac:dyDescent="0.25">
      <c r="A8" s="56"/>
      <c r="B8" s="135" t="s">
        <v>63</v>
      </c>
      <c r="C8" s="114" t="s">
        <v>93</v>
      </c>
      <c r="E8" s="4"/>
      <c r="F8" s="4"/>
      <c r="G8" s="4"/>
      <c r="H8" s="4"/>
      <c r="I8" s="4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AA8" s="87"/>
    </row>
    <row r="9" spans="1:27" ht="18" customHeight="1" x14ac:dyDescent="0.25">
      <c r="A9" s="56"/>
      <c r="B9" s="135" t="s">
        <v>62</v>
      </c>
      <c r="C9" s="114" t="s">
        <v>92</v>
      </c>
      <c r="E9" s="4"/>
      <c r="F9" s="4"/>
      <c r="G9" s="4"/>
      <c r="H9" s="4"/>
      <c r="I9" s="4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AA9" s="87"/>
    </row>
    <row r="10" spans="1:27" ht="18" customHeight="1" x14ac:dyDescent="0.25">
      <c r="A10" s="56"/>
      <c r="I10" s="4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AA10" s="87"/>
    </row>
    <row r="11" spans="1:27" ht="18" customHeight="1" thickBot="1" x14ac:dyDescent="0.3">
      <c r="A11" s="56"/>
      <c r="B11" s="110"/>
      <c r="C11" s="110"/>
      <c r="D11" s="110"/>
      <c r="E11" s="110"/>
      <c r="F11" s="110"/>
      <c r="G11" s="110"/>
      <c r="H11" s="110"/>
      <c r="I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AA11" s="87"/>
    </row>
    <row r="12" spans="1:27" ht="39" customHeight="1" thickBot="1" x14ac:dyDescent="0.3">
      <c r="A12" s="56"/>
      <c r="B12" s="431" t="s">
        <v>68</v>
      </c>
      <c r="C12" s="432"/>
      <c r="D12" s="432"/>
      <c r="E12" s="432"/>
      <c r="F12" s="433"/>
      <c r="G12" s="113">
        <f>(G160)</f>
        <v>600</v>
      </c>
      <c r="H12" s="111" t="s">
        <v>67</v>
      </c>
      <c r="I12" s="112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AA12" s="87"/>
    </row>
    <row r="13" spans="1:27" ht="82.35" customHeight="1" thickBot="1" x14ac:dyDescent="0.3">
      <c r="A13" s="56"/>
      <c r="B13" s="434" t="s">
        <v>75</v>
      </c>
      <c r="C13" s="435"/>
      <c r="D13" s="435"/>
      <c r="E13" s="435"/>
      <c r="F13" s="436"/>
      <c r="G13" s="113">
        <v>19</v>
      </c>
      <c r="H13" s="111" t="s">
        <v>41</v>
      </c>
      <c r="I13" s="112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AA13" s="87"/>
    </row>
    <row r="14" spans="1:27" ht="73.349999999999994" customHeight="1" thickBot="1" x14ac:dyDescent="0.3">
      <c r="A14" s="56"/>
      <c r="B14" s="434" t="s">
        <v>71</v>
      </c>
      <c r="C14" s="435"/>
      <c r="D14" s="435"/>
      <c r="E14" s="435"/>
      <c r="F14" s="436"/>
      <c r="G14" s="113">
        <v>5</v>
      </c>
      <c r="H14" s="111" t="s">
        <v>41</v>
      </c>
      <c r="I14" s="112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AA14" s="87"/>
    </row>
    <row r="15" spans="1:27" ht="45.6" customHeight="1" thickBot="1" x14ac:dyDescent="0.3">
      <c r="A15" s="56"/>
      <c r="B15" s="437" t="s">
        <v>72</v>
      </c>
      <c r="C15" s="438"/>
      <c r="D15" s="438"/>
      <c r="E15" s="438"/>
      <c r="F15" s="439"/>
      <c r="G15" s="113">
        <v>54</v>
      </c>
      <c r="H15" s="111" t="s">
        <v>41</v>
      </c>
      <c r="I15" s="112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AA15" s="87"/>
    </row>
    <row r="16" spans="1:27" ht="88.8" customHeight="1" thickBot="1" x14ac:dyDescent="0.3">
      <c r="A16" s="56"/>
      <c r="B16" s="434" t="s">
        <v>74</v>
      </c>
      <c r="C16" s="435"/>
      <c r="D16" s="435"/>
      <c r="E16" s="435"/>
      <c r="F16" s="436"/>
      <c r="G16" s="113">
        <v>60</v>
      </c>
      <c r="H16" s="111" t="s">
        <v>41</v>
      </c>
      <c r="I16" s="112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AA16" s="87"/>
    </row>
    <row r="17" spans="1:27" ht="60" customHeight="1" thickBot="1" x14ac:dyDescent="0.3">
      <c r="A17" s="56"/>
      <c r="B17" s="440" t="s">
        <v>73</v>
      </c>
      <c r="C17" s="441"/>
      <c r="D17" s="441"/>
      <c r="E17" s="441"/>
      <c r="F17" s="442"/>
      <c r="G17" s="113">
        <v>0</v>
      </c>
      <c r="H17" s="111" t="s">
        <v>41</v>
      </c>
      <c r="I17" s="112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AA17" s="87"/>
    </row>
    <row r="18" spans="1:27" ht="18" customHeight="1" x14ac:dyDescent="0.25">
      <c r="A18" s="56"/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AA18" s="87"/>
    </row>
    <row r="19" spans="1:27" ht="18" customHeight="1" x14ac:dyDescent="0.25">
      <c r="A19" s="56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AA19" s="87"/>
    </row>
    <row r="20" spans="1:27" ht="18" customHeight="1" x14ac:dyDescent="0.25">
      <c r="A20" s="56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AA20" s="87"/>
    </row>
    <row r="21" spans="1:27" ht="18" customHeight="1" x14ac:dyDescent="0.25">
      <c r="A21" s="56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AA21" s="87"/>
    </row>
    <row r="22" spans="1:27" ht="18" customHeight="1" x14ac:dyDescent="0.25">
      <c r="A22" s="56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AA22" s="87"/>
    </row>
    <row r="23" spans="1:27" ht="18" customHeight="1" x14ac:dyDescent="0.25">
      <c r="A23" s="56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AA23" s="87"/>
    </row>
    <row r="24" spans="1:27" ht="18" customHeight="1" x14ac:dyDescent="0.25">
      <c r="A24" s="56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AA24" s="87"/>
    </row>
    <row r="25" spans="1:27" ht="18" customHeight="1" x14ac:dyDescent="0.25">
      <c r="A25" s="56"/>
      <c r="AA25" s="87"/>
    </row>
    <row r="26" spans="1:27" ht="18" customHeight="1" thickBot="1" x14ac:dyDescent="0.3">
      <c r="A26" s="88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90"/>
    </row>
    <row r="27" spans="1:27" ht="18" customHeight="1" x14ac:dyDescent="0.3">
      <c r="P27" s="430"/>
      <c r="Q27" s="430"/>
      <c r="R27" s="430"/>
      <c r="S27" s="430"/>
      <c r="T27" s="430"/>
      <c r="U27" s="430"/>
      <c r="V27" s="430"/>
      <c r="W27" s="430"/>
      <c r="X27" s="430"/>
      <c r="Y27" s="430"/>
      <c r="Z27" s="430"/>
      <c r="AA27" s="430"/>
    </row>
    <row r="28" spans="1:27" ht="18" customHeight="1" thickBot="1" x14ac:dyDescent="0.3"/>
    <row r="29" spans="1:27" ht="18" customHeight="1" x14ac:dyDescent="0.25">
      <c r="A29" s="129"/>
      <c r="B29" s="130"/>
      <c r="C29" s="131"/>
      <c r="D29" s="362" t="s">
        <v>94</v>
      </c>
      <c r="E29" s="363"/>
      <c r="F29" s="363"/>
      <c r="G29" s="363"/>
      <c r="H29" s="363"/>
      <c r="I29" s="363"/>
      <c r="J29" s="363"/>
      <c r="K29" s="363"/>
      <c r="L29" s="363"/>
      <c r="M29" s="363"/>
      <c r="N29" s="363"/>
      <c r="O29" s="363"/>
      <c r="P29" s="363"/>
      <c r="Q29" s="363"/>
      <c r="R29" s="363"/>
      <c r="S29" s="364"/>
      <c r="T29" s="368"/>
      <c r="U29" s="369"/>
      <c r="V29" s="369"/>
      <c r="W29" s="369"/>
      <c r="X29" s="369"/>
      <c r="Y29" s="369"/>
      <c r="Z29" s="369"/>
      <c r="AA29" s="370"/>
    </row>
    <row r="30" spans="1:27" ht="18" customHeight="1" x14ac:dyDescent="0.25">
      <c r="A30" s="358" t="s">
        <v>83</v>
      </c>
      <c r="B30" s="242"/>
      <c r="C30" s="350"/>
      <c r="D30" s="365"/>
      <c r="E30" s="366"/>
      <c r="F30" s="366"/>
      <c r="G30" s="366"/>
      <c r="H30" s="366"/>
      <c r="I30" s="366"/>
      <c r="J30" s="366"/>
      <c r="K30" s="366"/>
      <c r="L30" s="366"/>
      <c r="M30" s="366"/>
      <c r="N30" s="366"/>
      <c r="O30" s="366"/>
      <c r="P30" s="366"/>
      <c r="Q30" s="366"/>
      <c r="R30" s="366"/>
      <c r="S30" s="367"/>
      <c r="T30" s="359"/>
      <c r="U30" s="360"/>
      <c r="V30" s="360"/>
      <c r="W30" s="360"/>
      <c r="X30" s="360"/>
      <c r="Y30" s="360"/>
      <c r="Z30" s="360"/>
      <c r="AA30" s="361"/>
    </row>
    <row r="31" spans="1:27" ht="18" customHeight="1" x14ac:dyDescent="0.25">
      <c r="A31" s="358" t="s">
        <v>84</v>
      </c>
      <c r="B31" s="242"/>
      <c r="C31" s="350"/>
      <c r="D31" s="365"/>
      <c r="E31" s="366"/>
      <c r="F31" s="366"/>
      <c r="G31" s="366"/>
      <c r="H31" s="366"/>
      <c r="I31" s="366"/>
      <c r="J31" s="366"/>
      <c r="K31" s="366"/>
      <c r="L31" s="366"/>
      <c r="M31" s="366"/>
      <c r="N31" s="366"/>
      <c r="O31" s="366"/>
      <c r="P31" s="366"/>
      <c r="Q31" s="366"/>
      <c r="R31" s="366"/>
      <c r="S31" s="367"/>
      <c r="T31" s="359"/>
      <c r="U31" s="360"/>
      <c r="V31" s="360"/>
      <c r="W31" s="360"/>
      <c r="X31" s="360"/>
      <c r="Y31" s="360"/>
      <c r="Z31" s="360"/>
      <c r="AA31" s="361"/>
    </row>
    <row r="32" spans="1:27" ht="18" customHeight="1" x14ac:dyDescent="0.25">
      <c r="A32" s="355"/>
      <c r="B32" s="242"/>
      <c r="C32" s="350"/>
      <c r="D32" s="135" t="s">
        <v>78</v>
      </c>
      <c r="E32" s="2"/>
      <c r="F32" s="2"/>
      <c r="G32" s="2"/>
      <c r="H32" s="49" t="str">
        <f>(C7)</f>
        <v>PROFIL OGÓLNOAKADEMICKI</v>
      </c>
      <c r="J32" s="4"/>
      <c r="K32" s="4"/>
      <c r="L32" s="4"/>
      <c r="M32" s="4"/>
      <c r="N32" s="4"/>
      <c r="O32" s="4"/>
      <c r="P32" s="5"/>
      <c r="Q32" s="5"/>
      <c r="R32" s="5"/>
      <c r="S32" s="6"/>
      <c r="T32" s="349"/>
      <c r="U32" s="242"/>
      <c r="V32" s="242"/>
      <c r="W32" s="242"/>
      <c r="X32" s="242"/>
      <c r="Y32" s="242"/>
      <c r="Z32" s="242"/>
      <c r="AA32" s="356"/>
    </row>
    <row r="33" spans="1:39" ht="18" customHeight="1" x14ac:dyDescent="0.25">
      <c r="A33" s="349"/>
      <c r="B33" s="242"/>
      <c r="C33" s="350"/>
      <c r="D33" s="135" t="s">
        <v>63</v>
      </c>
      <c r="E33" s="2"/>
      <c r="F33" s="2"/>
      <c r="G33" s="135"/>
      <c r="H33" s="4" t="str">
        <f>(C8)</f>
        <v>STUDIA DRUGIEGO STOPNIA (1,5-letnie)</v>
      </c>
      <c r="J33" s="4"/>
      <c r="K33" s="4"/>
      <c r="L33" s="4"/>
      <c r="M33" s="4"/>
      <c r="N33" s="4"/>
      <c r="O33" s="4"/>
      <c r="P33" s="5"/>
      <c r="Q33" s="5"/>
      <c r="R33" s="5"/>
      <c r="S33" s="6"/>
      <c r="T33" s="343"/>
      <c r="U33" s="344"/>
      <c r="V33" s="344"/>
      <c r="W33" s="344"/>
      <c r="X33" s="344"/>
      <c r="Y33" s="344"/>
      <c r="Z33" s="344"/>
      <c r="AA33" s="357"/>
    </row>
    <row r="34" spans="1:39" ht="18" customHeight="1" x14ac:dyDescent="0.25">
      <c r="A34" s="349" t="s">
        <v>61</v>
      </c>
      <c r="B34" s="242"/>
      <c r="C34" s="350"/>
      <c r="D34" s="135" t="s">
        <v>62</v>
      </c>
      <c r="E34" s="2"/>
      <c r="F34" s="2"/>
      <c r="G34" s="135"/>
      <c r="H34" s="4" t="str">
        <f>(C9)</f>
        <v>STUDIA NIESTACJONARNE</v>
      </c>
      <c r="J34" s="4"/>
      <c r="K34" s="4"/>
      <c r="L34" s="4"/>
      <c r="M34" s="4"/>
      <c r="N34" s="4"/>
      <c r="O34" s="4"/>
      <c r="P34" s="5"/>
      <c r="Q34" s="5"/>
      <c r="R34" s="5"/>
      <c r="S34" s="6"/>
      <c r="T34" s="346" t="s">
        <v>76</v>
      </c>
      <c r="U34" s="347"/>
      <c r="V34" s="347"/>
      <c r="W34" s="347"/>
      <c r="X34" s="347"/>
      <c r="Y34" s="347"/>
      <c r="Z34" s="347"/>
      <c r="AA34" s="348"/>
    </row>
    <row r="35" spans="1:39" ht="18" customHeight="1" x14ac:dyDescent="0.25">
      <c r="A35" s="343" t="s">
        <v>39</v>
      </c>
      <c r="B35" s="344"/>
      <c r="C35" s="345"/>
      <c r="D35" s="135" t="s">
        <v>0</v>
      </c>
      <c r="E35" s="135"/>
      <c r="F35" s="135"/>
      <c r="G35" s="135"/>
      <c r="H35" s="4" t="str">
        <f>(C6)</f>
        <v>INŻYNIERIA ŚRODOWISKA</v>
      </c>
      <c r="J35" s="4"/>
      <c r="K35" s="4"/>
      <c r="L35" s="4"/>
      <c r="M35" s="4"/>
      <c r="N35" s="4"/>
      <c r="O35" s="4"/>
      <c r="P35" s="5"/>
      <c r="Q35" s="5"/>
      <c r="R35" s="5"/>
      <c r="S35" s="6"/>
      <c r="T35" s="346" t="s">
        <v>77</v>
      </c>
      <c r="U35" s="347"/>
      <c r="V35" s="347"/>
      <c r="W35" s="347"/>
      <c r="X35" s="347"/>
      <c r="Y35" s="347"/>
      <c r="Z35" s="347"/>
      <c r="AA35" s="348"/>
    </row>
    <row r="36" spans="1:39" ht="18" customHeight="1" x14ac:dyDescent="0.25">
      <c r="A36" s="349" t="s">
        <v>40</v>
      </c>
      <c r="B36" s="242"/>
      <c r="C36" s="350"/>
      <c r="D36" s="7" t="s">
        <v>1</v>
      </c>
      <c r="E36" s="135"/>
      <c r="F36" s="135"/>
      <c r="G36" s="135"/>
      <c r="H36" s="114" t="s">
        <v>95</v>
      </c>
      <c r="J36" s="5"/>
      <c r="K36" s="4"/>
      <c r="L36" s="4"/>
      <c r="M36" s="4"/>
      <c r="N36" s="4"/>
      <c r="O36" s="4"/>
      <c r="P36" s="5"/>
      <c r="Q36" s="5"/>
      <c r="R36" s="5"/>
      <c r="S36" s="6"/>
      <c r="T36" s="343"/>
      <c r="U36" s="344"/>
      <c r="V36" s="344"/>
      <c r="W36" s="344"/>
      <c r="X36" s="344"/>
      <c r="Y36" s="344"/>
      <c r="Z36" s="344"/>
      <c r="AA36" s="357"/>
    </row>
    <row r="37" spans="1:39" ht="18" customHeight="1" thickBot="1" x14ac:dyDescent="0.3">
      <c r="A37" s="126"/>
      <c r="B37" s="127"/>
      <c r="C37" s="128"/>
      <c r="D37" s="7"/>
      <c r="E37" s="135"/>
      <c r="F37" s="135"/>
      <c r="G37" s="135"/>
      <c r="H37" s="114" t="s">
        <v>96</v>
      </c>
      <c r="I37" s="3"/>
      <c r="J37" s="135"/>
      <c r="K37" s="3"/>
      <c r="L37" s="4"/>
      <c r="M37" s="4"/>
      <c r="N37" s="4"/>
      <c r="O37" s="4"/>
      <c r="P37" s="5"/>
      <c r="Q37" s="5"/>
      <c r="R37" s="5"/>
      <c r="S37" s="6"/>
      <c r="T37" s="351"/>
      <c r="U37" s="352"/>
      <c r="V37" s="352"/>
      <c r="W37" s="352"/>
      <c r="X37" s="352"/>
      <c r="Y37" s="352"/>
      <c r="Z37" s="352"/>
      <c r="AA37" s="353"/>
    </row>
    <row r="38" spans="1:39" s="8" customFormat="1" ht="10.5" customHeight="1" thickBot="1" x14ac:dyDescent="0.3">
      <c r="A38" s="395"/>
      <c r="B38" s="354"/>
      <c r="C38" s="354"/>
      <c r="D38" s="354"/>
      <c r="E38" s="354"/>
      <c r="F38" s="354"/>
      <c r="G38" s="354"/>
      <c r="H38" s="354"/>
      <c r="I38" s="354"/>
      <c r="J38" s="354"/>
      <c r="K38" s="354"/>
      <c r="L38" s="354"/>
      <c r="M38" s="354"/>
      <c r="N38" s="354"/>
      <c r="O38" s="354"/>
      <c r="P38" s="354"/>
      <c r="Q38" s="354"/>
      <c r="R38" s="354"/>
      <c r="S38" s="354"/>
      <c r="T38" s="354"/>
      <c r="U38" s="354"/>
      <c r="V38" s="354"/>
      <c r="W38" s="354"/>
      <c r="X38" s="354"/>
      <c r="Y38" s="354"/>
      <c r="Z38" s="354"/>
      <c r="AA38" s="396"/>
      <c r="AC38" s="216"/>
      <c r="AD38" s="216"/>
      <c r="AE38" s="216"/>
      <c r="AF38" s="216"/>
    </row>
    <row r="39" spans="1:39" ht="18" customHeight="1" x14ac:dyDescent="0.25">
      <c r="A39" s="316" t="s">
        <v>2</v>
      </c>
      <c r="B39" s="319" t="s">
        <v>69</v>
      </c>
      <c r="C39" s="320"/>
      <c r="D39" s="325" t="s">
        <v>3</v>
      </c>
      <c r="E39" s="320"/>
      <c r="F39" s="326"/>
      <c r="G39" s="329" t="s">
        <v>4</v>
      </c>
      <c r="H39" s="248"/>
      <c r="I39" s="248"/>
      <c r="J39" s="248"/>
      <c r="K39" s="248"/>
      <c r="L39" s="329" t="s">
        <v>44</v>
      </c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9"/>
    </row>
    <row r="40" spans="1:39" ht="18" customHeight="1" x14ac:dyDescent="0.25">
      <c r="A40" s="317"/>
      <c r="B40" s="321"/>
      <c r="C40" s="322"/>
      <c r="D40" s="327"/>
      <c r="E40" s="322"/>
      <c r="F40" s="328"/>
      <c r="G40" s="330" t="s">
        <v>5</v>
      </c>
      <c r="H40" s="289" t="s">
        <v>6</v>
      </c>
      <c r="I40" s="289"/>
      <c r="J40" s="289"/>
      <c r="K40" s="294"/>
      <c r="L40" s="331" t="s">
        <v>45</v>
      </c>
      <c r="M40" s="332"/>
      <c r="N40" s="332"/>
      <c r="O40" s="230"/>
      <c r="P40" s="331" t="s">
        <v>46</v>
      </c>
      <c r="Q40" s="332"/>
      <c r="R40" s="332"/>
      <c r="S40" s="333"/>
      <c r="T40" s="334" t="s">
        <v>47</v>
      </c>
      <c r="U40" s="332"/>
      <c r="V40" s="332"/>
      <c r="W40" s="230"/>
      <c r="X40" s="331" t="s">
        <v>48</v>
      </c>
      <c r="Y40" s="332"/>
      <c r="Z40" s="332"/>
      <c r="AA40" s="333"/>
    </row>
    <row r="41" spans="1:39" ht="18" customHeight="1" x14ac:dyDescent="0.25">
      <c r="A41" s="317"/>
      <c r="B41" s="321"/>
      <c r="C41" s="322"/>
      <c r="D41" s="335" t="s">
        <v>7</v>
      </c>
      <c r="E41" s="392" t="s">
        <v>8</v>
      </c>
      <c r="F41" s="283" t="s">
        <v>41</v>
      </c>
      <c r="G41" s="287"/>
      <c r="H41" s="289" t="s">
        <v>9</v>
      </c>
      <c r="I41" s="289" t="s">
        <v>10</v>
      </c>
      <c r="J41" s="289" t="s">
        <v>11</v>
      </c>
      <c r="K41" s="294" t="s">
        <v>37</v>
      </c>
      <c r="L41" s="340" t="s">
        <v>80</v>
      </c>
      <c r="M41" s="428"/>
      <c r="N41" s="428"/>
      <c r="O41" s="428"/>
      <c r="P41" s="428"/>
      <c r="Q41" s="428"/>
      <c r="R41" s="428"/>
      <c r="S41" s="428"/>
      <c r="T41" s="428"/>
      <c r="U41" s="428"/>
      <c r="V41" s="428"/>
      <c r="W41" s="428"/>
      <c r="X41" s="428"/>
      <c r="Y41" s="428"/>
      <c r="Z41" s="428"/>
      <c r="AA41" s="429"/>
      <c r="AB41" s="9"/>
      <c r="AC41" s="217"/>
      <c r="AD41" s="217"/>
      <c r="AE41" s="217"/>
      <c r="AF41" s="217"/>
      <c r="AG41" s="9"/>
      <c r="AH41" s="9"/>
      <c r="AI41" s="9"/>
      <c r="AJ41" s="9"/>
      <c r="AK41" s="9"/>
      <c r="AL41" s="9"/>
      <c r="AM41" s="9"/>
    </row>
    <row r="42" spans="1:39" ht="18" customHeight="1" x14ac:dyDescent="0.25">
      <c r="A42" s="317"/>
      <c r="B42" s="321"/>
      <c r="C42" s="322"/>
      <c r="D42" s="335"/>
      <c r="E42" s="393"/>
      <c r="F42" s="284"/>
      <c r="G42" s="287"/>
      <c r="H42" s="289"/>
      <c r="I42" s="289"/>
      <c r="J42" s="289"/>
      <c r="K42" s="294"/>
      <c r="L42" s="256" t="s">
        <v>9</v>
      </c>
      <c r="M42" s="258" t="s">
        <v>10</v>
      </c>
      <c r="N42" s="260" t="s">
        <v>11</v>
      </c>
      <c r="O42" s="10" t="s">
        <v>49</v>
      </c>
      <c r="P42" s="256" t="s">
        <v>9</v>
      </c>
      <c r="Q42" s="258" t="s">
        <v>10</v>
      </c>
      <c r="R42" s="260" t="s">
        <v>11</v>
      </c>
      <c r="S42" s="10" t="s">
        <v>49</v>
      </c>
      <c r="T42" s="256" t="s">
        <v>9</v>
      </c>
      <c r="U42" s="258" t="s">
        <v>10</v>
      </c>
      <c r="V42" s="260" t="s">
        <v>11</v>
      </c>
      <c r="W42" s="10" t="s">
        <v>49</v>
      </c>
      <c r="X42" s="256" t="s">
        <v>9</v>
      </c>
      <c r="Y42" s="258" t="s">
        <v>10</v>
      </c>
      <c r="Z42" s="260" t="s">
        <v>11</v>
      </c>
      <c r="AA42" s="10" t="s">
        <v>49</v>
      </c>
    </row>
    <row r="43" spans="1:39" ht="18" customHeight="1" thickBot="1" x14ac:dyDescent="0.3">
      <c r="A43" s="318"/>
      <c r="B43" s="323"/>
      <c r="C43" s="324"/>
      <c r="D43" s="336"/>
      <c r="E43" s="394"/>
      <c r="F43" s="285"/>
      <c r="G43" s="288"/>
      <c r="H43" s="259"/>
      <c r="I43" s="259"/>
      <c r="J43" s="259"/>
      <c r="K43" s="295"/>
      <c r="L43" s="257"/>
      <c r="M43" s="259"/>
      <c r="N43" s="261"/>
      <c r="O43" s="11" t="s">
        <v>24</v>
      </c>
      <c r="P43" s="257"/>
      <c r="Q43" s="259"/>
      <c r="R43" s="261"/>
      <c r="S43" s="11" t="s">
        <v>24</v>
      </c>
      <c r="T43" s="257"/>
      <c r="U43" s="259"/>
      <c r="V43" s="261"/>
      <c r="W43" s="11" t="s">
        <v>24</v>
      </c>
      <c r="X43" s="257"/>
      <c r="Y43" s="259"/>
      <c r="Z43" s="261"/>
      <c r="AA43" s="11" t="s">
        <v>24</v>
      </c>
    </row>
    <row r="44" spans="1:39" ht="18" customHeight="1" thickBot="1" x14ac:dyDescent="0.3">
      <c r="A44" s="91" t="s">
        <v>12</v>
      </c>
      <c r="B44" s="313" t="s">
        <v>58</v>
      </c>
      <c r="C44" s="313"/>
      <c r="D44" s="313"/>
      <c r="E44" s="313"/>
      <c r="F44" s="313"/>
      <c r="G44" s="313"/>
      <c r="H44" s="313"/>
      <c r="I44" s="313"/>
      <c r="J44" s="313"/>
      <c r="K44" s="313"/>
      <c r="L44" s="314"/>
      <c r="M44" s="314"/>
      <c r="N44" s="314"/>
      <c r="O44" s="314"/>
      <c r="P44" s="314"/>
      <c r="Q44" s="314"/>
      <c r="R44" s="314"/>
      <c r="S44" s="314"/>
      <c r="T44" s="314"/>
      <c r="U44" s="314"/>
      <c r="V44" s="314"/>
      <c r="W44" s="314"/>
      <c r="X44" s="314"/>
      <c r="Y44" s="314"/>
      <c r="Z44" s="314"/>
      <c r="AA44" s="315"/>
    </row>
    <row r="45" spans="1:39" s="18" customFormat="1" ht="18" customHeight="1" x14ac:dyDescent="0.25">
      <c r="A45" s="12" t="s">
        <v>13</v>
      </c>
      <c r="B45" s="410" t="s">
        <v>97</v>
      </c>
      <c r="C45" s="411"/>
      <c r="D45" s="138">
        <v>1</v>
      </c>
      <c r="E45" s="139">
        <v>1</v>
      </c>
      <c r="F45" s="140">
        <v>3</v>
      </c>
      <c r="G45" s="141">
        <f>SUM(H45:K45)</f>
        <v>16</v>
      </c>
      <c r="H45" s="142">
        <f t="shared" ref="H45:K46" si="0">(L45+P45+T45+X45)</f>
        <v>8</v>
      </c>
      <c r="I45" s="142">
        <f t="shared" si="0"/>
        <v>8</v>
      </c>
      <c r="J45" s="142">
        <f t="shared" si="0"/>
        <v>0</v>
      </c>
      <c r="K45" s="143">
        <f t="shared" si="0"/>
        <v>0</v>
      </c>
      <c r="L45" s="152">
        <v>8</v>
      </c>
      <c r="M45" s="153">
        <v>8</v>
      </c>
      <c r="N45" s="153"/>
      <c r="O45" s="16"/>
      <c r="P45" s="17"/>
      <c r="Q45" s="15"/>
      <c r="R45" s="15"/>
      <c r="S45" s="16"/>
      <c r="T45" s="17"/>
      <c r="U45" s="15"/>
      <c r="V45" s="15"/>
      <c r="W45" s="16"/>
      <c r="X45" s="17"/>
      <c r="Y45" s="15"/>
      <c r="Z45" s="15"/>
      <c r="AA45" s="16"/>
      <c r="AC45" s="218"/>
      <c r="AD45" s="218"/>
      <c r="AE45" s="218"/>
      <c r="AF45" s="218"/>
    </row>
    <row r="46" spans="1:39" s="18" customFormat="1" ht="18" customHeight="1" x14ac:dyDescent="0.25">
      <c r="A46" s="19" t="s">
        <v>14</v>
      </c>
      <c r="B46" s="410" t="s">
        <v>98</v>
      </c>
      <c r="C46" s="411"/>
      <c r="D46" s="145">
        <v>1</v>
      </c>
      <c r="E46" s="146">
        <v>1</v>
      </c>
      <c r="F46" s="147">
        <v>3</v>
      </c>
      <c r="G46" s="148">
        <f>SUM(H46:K46)</f>
        <v>24</v>
      </c>
      <c r="H46" s="149">
        <f t="shared" si="0"/>
        <v>8</v>
      </c>
      <c r="I46" s="149">
        <f t="shared" si="0"/>
        <v>0</v>
      </c>
      <c r="J46" s="149">
        <f t="shared" si="0"/>
        <v>16</v>
      </c>
      <c r="K46" s="150">
        <f t="shared" si="0"/>
        <v>0</v>
      </c>
      <c r="L46" s="144">
        <v>8</v>
      </c>
      <c r="M46" s="151"/>
      <c r="N46" s="151">
        <v>16</v>
      </c>
      <c r="O46" s="25"/>
      <c r="P46" s="26"/>
      <c r="Q46" s="24"/>
      <c r="R46" s="24"/>
      <c r="S46" s="25"/>
      <c r="T46" s="27"/>
      <c r="U46" s="24"/>
      <c r="V46" s="24"/>
      <c r="W46" s="25"/>
      <c r="X46" s="27"/>
      <c r="Y46" s="24"/>
      <c r="Z46" s="24"/>
      <c r="AA46" s="25"/>
      <c r="AC46" s="218"/>
      <c r="AD46" s="218"/>
      <c r="AE46" s="218"/>
      <c r="AF46" s="218"/>
    </row>
    <row r="47" spans="1:39" s="18" customFormat="1" ht="18" customHeight="1" thickBot="1" x14ac:dyDescent="0.3">
      <c r="A47" s="19"/>
      <c r="B47" s="305"/>
      <c r="C47" s="306"/>
      <c r="D47" s="20"/>
      <c r="E47" s="21"/>
      <c r="F47" s="21"/>
      <c r="G47" s="28"/>
      <c r="H47" s="22"/>
      <c r="I47" s="22"/>
      <c r="J47" s="22"/>
      <c r="K47" s="23"/>
      <c r="L47" s="31"/>
      <c r="M47" s="32"/>
      <c r="N47" s="33"/>
      <c r="O47" s="34"/>
      <c r="P47" s="35"/>
      <c r="Q47" s="36"/>
      <c r="R47" s="32"/>
      <c r="S47" s="34"/>
      <c r="T47" s="37"/>
      <c r="U47" s="32"/>
      <c r="V47" s="32"/>
      <c r="W47" s="34"/>
      <c r="X47" s="37"/>
      <c r="Y47" s="32"/>
      <c r="Z47" s="32"/>
      <c r="AA47" s="34"/>
      <c r="AC47" s="218"/>
      <c r="AD47" s="218"/>
      <c r="AE47" s="218"/>
      <c r="AF47" s="218"/>
    </row>
    <row r="48" spans="1:39" ht="18" customHeight="1" thickTop="1" x14ac:dyDescent="0.25">
      <c r="A48" s="95"/>
      <c r="B48" s="412" t="s">
        <v>18</v>
      </c>
      <c r="C48" s="413"/>
      <c r="D48" s="416">
        <f t="shared" ref="D48:AA48" si="1">SUM(D45:D47)</f>
        <v>2</v>
      </c>
      <c r="E48" s="418">
        <f t="shared" si="1"/>
        <v>2</v>
      </c>
      <c r="F48" s="423">
        <f>SUM(F45:F47)</f>
        <v>6</v>
      </c>
      <c r="G48" s="425">
        <f>SUM(G45:G47)</f>
        <v>40</v>
      </c>
      <c r="H48" s="427">
        <f>SUM(H45:H47)</f>
        <v>16</v>
      </c>
      <c r="I48" s="418">
        <f t="shared" si="1"/>
        <v>8</v>
      </c>
      <c r="J48" s="418">
        <f t="shared" si="1"/>
        <v>16</v>
      </c>
      <c r="K48" s="423">
        <f t="shared" si="1"/>
        <v>0</v>
      </c>
      <c r="L48" s="96">
        <f t="shared" si="1"/>
        <v>16</v>
      </c>
      <c r="M48" s="97">
        <f t="shared" si="1"/>
        <v>8</v>
      </c>
      <c r="N48" s="97">
        <f t="shared" si="1"/>
        <v>16</v>
      </c>
      <c r="O48" s="98">
        <f t="shared" si="1"/>
        <v>0</v>
      </c>
      <c r="P48" s="96">
        <f t="shared" si="1"/>
        <v>0</v>
      </c>
      <c r="Q48" s="97">
        <f t="shared" si="1"/>
        <v>0</v>
      </c>
      <c r="R48" s="97">
        <f t="shared" si="1"/>
        <v>0</v>
      </c>
      <c r="S48" s="99">
        <f t="shared" si="1"/>
        <v>0</v>
      </c>
      <c r="T48" s="100">
        <f t="shared" si="1"/>
        <v>0</v>
      </c>
      <c r="U48" s="97">
        <f t="shared" si="1"/>
        <v>0</v>
      </c>
      <c r="V48" s="97">
        <f t="shared" si="1"/>
        <v>0</v>
      </c>
      <c r="W48" s="98">
        <f t="shared" si="1"/>
        <v>0</v>
      </c>
      <c r="X48" s="96">
        <f t="shared" si="1"/>
        <v>0</v>
      </c>
      <c r="Y48" s="97">
        <f t="shared" si="1"/>
        <v>0</v>
      </c>
      <c r="Z48" s="97">
        <f t="shared" si="1"/>
        <v>0</v>
      </c>
      <c r="AA48" s="99">
        <f t="shared" si="1"/>
        <v>0</v>
      </c>
    </row>
    <row r="49" spans="1:32" ht="18" customHeight="1" thickBot="1" x14ac:dyDescent="0.3">
      <c r="A49" s="101"/>
      <c r="B49" s="414"/>
      <c r="C49" s="415"/>
      <c r="D49" s="417"/>
      <c r="E49" s="419"/>
      <c r="F49" s="424"/>
      <c r="G49" s="426"/>
      <c r="H49" s="419"/>
      <c r="I49" s="419"/>
      <c r="J49" s="419"/>
      <c r="K49" s="424"/>
      <c r="L49" s="420">
        <f>SUM(L48:O48)</f>
        <v>40</v>
      </c>
      <c r="M49" s="421"/>
      <c r="N49" s="421"/>
      <c r="O49" s="422"/>
      <c r="P49" s="420">
        <f>SUM(P48:S48)</f>
        <v>0</v>
      </c>
      <c r="Q49" s="421"/>
      <c r="R49" s="421"/>
      <c r="S49" s="422"/>
      <c r="T49" s="420">
        <f>SUM(T48:W48)</f>
        <v>0</v>
      </c>
      <c r="U49" s="421"/>
      <c r="V49" s="421"/>
      <c r="W49" s="422"/>
      <c r="X49" s="420">
        <f>SUM(X48:AA48)</f>
        <v>0</v>
      </c>
      <c r="Y49" s="421"/>
      <c r="Z49" s="421"/>
      <c r="AA49" s="422"/>
    </row>
    <row r="50" spans="1:32" s="38" customFormat="1" ht="18" customHeight="1" x14ac:dyDescent="0.25">
      <c r="A50" s="275" t="s">
        <v>50</v>
      </c>
      <c r="B50" s="276"/>
      <c r="C50" s="277"/>
      <c r="D50" s="278" t="s">
        <v>7</v>
      </c>
      <c r="E50" s="281" t="s">
        <v>8</v>
      </c>
      <c r="F50" s="283" t="s">
        <v>41</v>
      </c>
      <c r="G50" s="286" t="s">
        <v>5</v>
      </c>
      <c r="H50" s="289" t="s">
        <v>9</v>
      </c>
      <c r="I50" s="289" t="s">
        <v>10</v>
      </c>
      <c r="J50" s="289" t="s">
        <v>11</v>
      </c>
      <c r="K50" s="294" t="s">
        <v>37</v>
      </c>
      <c r="L50" s="253" t="s">
        <v>45</v>
      </c>
      <c r="M50" s="254"/>
      <c r="N50" s="254"/>
      <c r="O50" s="247"/>
      <c r="P50" s="253" t="s">
        <v>46</v>
      </c>
      <c r="Q50" s="254"/>
      <c r="R50" s="254"/>
      <c r="S50" s="255"/>
      <c r="T50" s="296" t="s">
        <v>47</v>
      </c>
      <c r="U50" s="254"/>
      <c r="V50" s="254"/>
      <c r="W50" s="247"/>
      <c r="X50" s="253" t="s">
        <v>48</v>
      </c>
      <c r="Y50" s="254"/>
      <c r="Z50" s="254"/>
      <c r="AA50" s="255"/>
      <c r="AC50" s="219"/>
      <c r="AD50" s="219"/>
      <c r="AE50" s="219"/>
      <c r="AF50" s="219"/>
    </row>
    <row r="51" spans="1:32" s="38" customFormat="1" ht="18" customHeight="1" x14ac:dyDescent="0.25">
      <c r="A51" s="275"/>
      <c r="B51" s="276"/>
      <c r="C51" s="277"/>
      <c r="D51" s="279"/>
      <c r="E51" s="281"/>
      <c r="F51" s="284"/>
      <c r="G51" s="287"/>
      <c r="H51" s="289"/>
      <c r="I51" s="289"/>
      <c r="J51" s="289"/>
      <c r="K51" s="294"/>
      <c r="L51" s="256" t="s">
        <v>9</v>
      </c>
      <c r="M51" s="258" t="s">
        <v>10</v>
      </c>
      <c r="N51" s="260" t="s">
        <v>11</v>
      </c>
      <c r="O51" s="39" t="s">
        <v>49</v>
      </c>
      <c r="P51" s="256" t="s">
        <v>9</v>
      </c>
      <c r="Q51" s="258" t="s">
        <v>10</v>
      </c>
      <c r="R51" s="260" t="s">
        <v>11</v>
      </c>
      <c r="S51" s="39" t="s">
        <v>49</v>
      </c>
      <c r="T51" s="256" t="s">
        <v>9</v>
      </c>
      <c r="U51" s="258" t="s">
        <v>10</v>
      </c>
      <c r="V51" s="260" t="s">
        <v>11</v>
      </c>
      <c r="W51" s="39" t="s">
        <v>49</v>
      </c>
      <c r="X51" s="256" t="s">
        <v>9</v>
      </c>
      <c r="Y51" s="258" t="s">
        <v>10</v>
      </c>
      <c r="Z51" s="260" t="s">
        <v>11</v>
      </c>
      <c r="AA51" s="39" t="s">
        <v>49</v>
      </c>
      <c r="AC51" s="219"/>
      <c r="AD51" s="219"/>
      <c r="AE51" s="219"/>
      <c r="AF51" s="219"/>
    </row>
    <row r="52" spans="1:32" s="38" customFormat="1" ht="18" customHeight="1" thickBot="1" x14ac:dyDescent="0.3">
      <c r="A52" s="275"/>
      <c r="B52" s="276"/>
      <c r="C52" s="277"/>
      <c r="D52" s="280"/>
      <c r="E52" s="282"/>
      <c r="F52" s="285"/>
      <c r="G52" s="288"/>
      <c r="H52" s="259"/>
      <c r="I52" s="259"/>
      <c r="J52" s="259"/>
      <c r="K52" s="295"/>
      <c r="L52" s="257"/>
      <c r="M52" s="259"/>
      <c r="N52" s="261"/>
      <c r="O52" s="11" t="s">
        <v>24</v>
      </c>
      <c r="P52" s="257"/>
      <c r="Q52" s="259"/>
      <c r="R52" s="261"/>
      <c r="S52" s="11" t="s">
        <v>24</v>
      </c>
      <c r="T52" s="257"/>
      <c r="U52" s="259"/>
      <c r="V52" s="261"/>
      <c r="W52" s="11" t="s">
        <v>24</v>
      </c>
      <c r="X52" s="257"/>
      <c r="Y52" s="259"/>
      <c r="Z52" s="261"/>
      <c r="AA52" s="11" t="s">
        <v>24</v>
      </c>
      <c r="AC52" s="219"/>
      <c r="AD52" s="219"/>
      <c r="AE52" s="219"/>
      <c r="AF52" s="219"/>
    </row>
    <row r="53" spans="1:32" s="38" customFormat="1" ht="18" customHeight="1" x14ac:dyDescent="0.25">
      <c r="A53" s="275"/>
      <c r="B53" s="276"/>
      <c r="C53" s="277"/>
      <c r="D53" s="406">
        <f t="shared" ref="D53:AA53" si="2">D48</f>
        <v>2</v>
      </c>
      <c r="E53" s="408">
        <f t="shared" si="2"/>
        <v>2</v>
      </c>
      <c r="F53" s="267">
        <f t="shared" si="2"/>
        <v>6</v>
      </c>
      <c r="G53" s="262">
        <f t="shared" si="2"/>
        <v>40</v>
      </c>
      <c r="H53" s="266">
        <f t="shared" si="2"/>
        <v>16</v>
      </c>
      <c r="I53" s="266">
        <f t="shared" si="2"/>
        <v>8</v>
      </c>
      <c r="J53" s="266">
        <f t="shared" si="2"/>
        <v>16</v>
      </c>
      <c r="K53" s="266">
        <f t="shared" si="2"/>
        <v>0</v>
      </c>
      <c r="L53" s="40">
        <f t="shared" si="2"/>
        <v>16</v>
      </c>
      <c r="M53" s="41">
        <f t="shared" si="2"/>
        <v>8</v>
      </c>
      <c r="N53" s="41">
        <f t="shared" si="2"/>
        <v>16</v>
      </c>
      <c r="O53" s="42">
        <f t="shared" si="2"/>
        <v>0</v>
      </c>
      <c r="P53" s="40">
        <f t="shared" si="2"/>
        <v>0</v>
      </c>
      <c r="Q53" s="41">
        <f t="shared" si="2"/>
        <v>0</v>
      </c>
      <c r="R53" s="41">
        <f t="shared" si="2"/>
        <v>0</v>
      </c>
      <c r="S53" s="43">
        <f t="shared" si="2"/>
        <v>0</v>
      </c>
      <c r="T53" s="40">
        <f t="shared" si="2"/>
        <v>0</v>
      </c>
      <c r="U53" s="41">
        <f t="shared" si="2"/>
        <v>0</v>
      </c>
      <c r="V53" s="41">
        <f t="shared" si="2"/>
        <v>0</v>
      </c>
      <c r="W53" s="42">
        <f t="shared" si="2"/>
        <v>0</v>
      </c>
      <c r="X53" s="44">
        <f t="shared" si="2"/>
        <v>0</v>
      </c>
      <c r="Y53" s="41">
        <f t="shared" si="2"/>
        <v>0</v>
      </c>
      <c r="Z53" s="41">
        <f t="shared" si="2"/>
        <v>0</v>
      </c>
      <c r="AA53" s="42">
        <f t="shared" si="2"/>
        <v>0</v>
      </c>
      <c r="AC53" s="219" t="s">
        <v>42</v>
      </c>
      <c r="AD53" s="219"/>
      <c r="AE53" s="219"/>
      <c r="AF53" s="219"/>
    </row>
    <row r="54" spans="1:32" s="38" customFormat="1" ht="18" customHeight="1" thickBot="1" x14ac:dyDescent="0.3">
      <c r="A54" s="275"/>
      <c r="B54" s="276"/>
      <c r="C54" s="277"/>
      <c r="D54" s="407"/>
      <c r="E54" s="409"/>
      <c r="F54" s="268"/>
      <c r="G54" s="263"/>
      <c r="H54" s="265"/>
      <c r="I54" s="265"/>
      <c r="J54" s="265"/>
      <c r="K54" s="265"/>
      <c r="L54" s="269">
        <f>SUM(L53:O53)</f>
        <v>40</v>
      </c>
      <c r="M54" s="270"/>
      <c r="N54" s="270"/>
      <c r="O54" s="271"/>
      <c r="P54" s="269">
        <f>SUM(P53:S53)</f>
        <v>0</v>
      </c>
      <c r="Q54" s="270"/>
      <c r="R54" s="270"/>
      <c r="S54" s="271"/>
      <c r="T54" s="269">
        <f>SUM(T53:W53)</f>
        <v>0</v>
      </c>
      <c r="U54" s="270"/>
      <c r="V54" s="270"/>
      <c r="W54" s="271"/>
      <c r="X54" s="269">
        <f>SUM(X53:AA53)</f>
        <v>0</v>
      </c>
      <c r="Y54" s="270"/>
      <c r="Z54" s="270"/>
      <c r="AA54" s="271"/>
      <c r="AC54" s="219">
        <f>SUM(L54:AA54)</f>
        <v>40</v>
      </c>
      <c r="AD54" s="219"/>
      <c r="AE54" s="219"/>
      <c r="AF54" s="219"/>
    </row>
    <row r="55" spans="1:32" s="38" customFormat="1" ht="18" customHeight="1" x14ac:dyDescent="0.25">
      <c r="A55" s="275"/>
      <c r="B55" s="276"/>
      <c r="C55" s="277"/>
      <c r="D55" s="238" t="s">
        <v>19</v>
      </c>
      <c r="E55" s="239"/>
      <c r="F55" s="240"/>
      <c r="G55" s="247" t="s">
        <v>20</v>
      </c>
      <c r="H55" s="248"/>
      <c r="I55" s="248"/>
      <c r="J55" s="248"/>
      <c r="K55" s="249"/>
      <c r="L55" s="403">
        <v>2</v>
      </c>
      <c r="M55" s="404"/>
      <c r="N55" s="404"/>
      <c r="O55" s="405"/>
      <c r="P55" s="403">
        <v>0</v>
      </c>
      <c r="Q55" s="404"/>
      <c r="R55" s="404"/>
      <c r="S55" s="405"/>
      <c r="T55" s="403">
        <v>0</v>
      </c>
      <c r="U55" s="404"/>
      <c r="V55" s="404"/>
      <c r="W55" s="405"/>
      <c r="X55" s="403">
        <v>0</v>
      </c>
      <c r="Y55" s="404"/>
      <c r="Z55" s="404"/>
      <c r="AA55" s="405"/>
      <c r="AC55" s="219">
        <f>SUM(L55:AA55)</f>
        <v>2</v>
      </c>
      <c r="AD55" s="219"/>
      <c r="AE55" s="219"/>
      <c r="AF55" s="219"/>
    </row>
    <row r="56" spans="1:32" s="38" customFormat="1" ht="18" customHeight="1" x14ac:dyDescent="0.25">
      <c r="A56" s="275"/>
      <c r="B56" s="276"/>
      <c r="C56" s="277"/>
      <c r="D56" s="241"/>
      <c r="E56" s="242"/>
      <c r="F56" s="243"/>
      <c r="G56" s="230" t="s">
        <v>21</v>
      </c>
      <c r="H56" s="231"/>
      <c r="I56" s="231"/>
      <c r="J56" s="231"/>
      <c r="K56" s="232"/>
      <c r="L56" s="400">
        <v>2</v>
      </c>
      <c r="M56" s="401"/>
      <c r="N56" s="401"/>
      <c r="O56" s="402"/>
      <c r="P56" s="400">
        <v>0</v>
      </c>
      <c r="Q56" s="401"/>
      <c r="R56" s="401"/>
      <c r="S56" s="402"/>
      <c r="T56" s="400">
        <v>0</v>
      </c>
      <c r="U56" s="401"/>
      <c r="V56" s="401"/>
      <c r="W56" s="402"/>
      <c r="X56" s="400">
        <v>0</v>
      </c>
      <c r="Y56" s="401"/>
      <c r="Z56" s="401"/>
      <c r="AA56" s="402"/>
      <c r="AC56" s="219">
        <f>SUM(L56:AA56)</f>
        <v>2</v>
      </c>
      <c r="AD56" s="219"/>
      <c r="AE56" s="219"/>
      <c r="AF56" s="219"/>
    </row>
    <row r="57" spans="1:32" s="38" customFormat="1" ht="18" customHeight="1" thickBot="1" x14ac:dyDescent="0.3">
      <c r="A57" s="275"/>
      <c r="B57" s="276"/>
      <c r="C57" s="277"/>
      <c r="D57" s="244"/>
      <c r="E57" s="245"/>
      <c r="F57" s="246"/>
      <c r="G57" s="230" t="s">
        <v>41</v>
      </c>
      <c r="H57" s="231"/>
      <c r="I57" s="231"/>
      <c r="J57" s="231"/>
      <c r="K57" s="232"/>
      <c r="L57" s="397">
        <v>6</v>
      </c>
      <c r="M57" s="398"/>
      <c r="N57" s="398"/>
      <c r="O57" s="399"/>
      <c r="P57" s="397">
        <v>0</v>
      </c>
      <c r="Q57" s="398"/>
      <c r="R57" s="398"/>
      <c r="S57" s="399"/>
      <c r="T57" s="397">
        <v>0</v>
      </c>
      <c r="U57" s="398"/>
      <c r="V57" s="398"/>
      <c r="W57" s="399"/>
      <c r="X57" s="397">
        <f>AI58</f>
        <v>0</v>
      </c>
      <c r="Y57" s="398"/>
      <c r="Z57" s="398"/>
      <c r="AA57" s="399"/>
      <c r="AC57" s="219">
        <f>SUM(L57:AA57)</f>
        <v>6</v>
      </c>
      <c r="AD57" s="219"/>
      <c r="AE57" s="219"/>
      <c r="AF57" s="219"/>
    </row>
    <row r="58" spans="1:32" s="8" customFormat="1" ht="18" customHeight="1" x14ac:dyDescent="0.25">
      <c r="A58" s="129"/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45"/>
      <c r="P58" s="129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45"/>
      <c r="AC58" s="216"/>
      <c r="AD58" s="216"/>
      <c r="AE58" s="216"/>
      <c r="AF58" s="216"/>
    </row>
    <row r="59" spans="1:32" s="8" customFormat="1" ht="18" customHeight="1" x14ac:dyDescent="0.25">
      <c r="A59" s="46" t="s">
        <v>22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6"/>
      <c r="P59" s="134"/>
      <c r="Q59" s="5" t="s">
        <v>99</v>
      </c>
      <c r="R59" s="2"/>
      <c r="S59" s="135"/>
      <c r="T59" s="135"/>
      <c r="U59" s="135"/>
      <c r="V59" s="135"/>
      <c r="W59" s="135"/>
      <c r="X59" s="47"/>
      <c r="Y59" s="1"/>
      <c r="Z59" s="135"/>
      <c r="AA59" s="48"/>
      <c r="AC59" s="216"/>
      <c r="AD59" s="216"/>
      <c r="AE59" s="216"/>
      <c r="AF59" s="216"/>
    </row>
    <row r="60" spans="1:32" s="8" customFormat="1" ht="18" customHeight="1" x14ac:dyDescent="0.25">
      <c r="A60" s="134"/>
      <c r="B60" s="203" t="s">
        <v>127</v>
      </c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48"/>
      <c r="P60" s="122"/>
      <c r="Q60" s="49" t="s">
        <v>23</v>
      </c>
      <c r="R60" s="2"/>
      <c r="S60" s="123"/>
      <c r="T60" s="123"/>
      <c r="U60" s="123"/>
      <c r="V60" s="123"/>
      <c r="W60" s="123"/>
      <c r="X60" s="123"/>
      <c r="Y60" s="123"/>
      <c r="Z60" s="123"/>
      <c r="AA60" s="124"/>
      <c r="AC60" s="216"/>
      <c r="AD60" s="216"/>
      <c r="AE60" s="216"/>
      <c r="AF60" s="216"/>
    </row>
    <row r="61" spans="1:32" s="8" customFormat="1" ht="18" customHeight="1" x14ac:dyDescent="0.25">
      <c r="A61" s="50"/>
      <c r="B61" s="117" t="s">
        <v>128</v>
      </c>
      <c r="C61" s="5"/>
      <c r="D61" s="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48"/>
      <c r="P61" s="122"/>
      <c r="Q61" s="5" t="s">
        <v>9</v>
      </c>
      <c r="R61" s="51" t="s">
        <v>51</v>
      </c>
      <c r="S61" s="123"/>
      <c r="T61" s="123"/>
      <c r="U61" s="123"/>
      <c r="V61" s="123"/>
      <c r="W61" s="123"/>
      <c r="X61" s="123"/>
      <c r="Y61" s="123"/>
      <c r="Z61" s="123"/>
      <c r="AA61" s="124"/>
      <c r="AC61" s="216"/>
      <c r="AD61" s="216"/>
      <c r="AE61" s="216"/>
      <c r="AF61" s="216"/>
    </row>
    <row r="62" spans="1:32" s="8" customFormat="1" ht="18" customHeight="1" x14ac:dyDescent="0.25">
      <c r="A62" s="50"/>
      <c r="B62" s="236" t="s">
        <v>129</v>
      </c>
      <c r="C62" s="236"/>
      <c r="D62" s="236"/>
      <c r="E62" s="236"/>
      <c r="F62" s="236"/>
      <c r="G62" s="236"/>
      <c r="H62" s="236"/>
      <c r="I62" s="236"/>
      <c r="J62" s="236"/>
      <c r="K62" s="236"/>
      <c r="L62" s="236"/>
      <c r="M62" s="236"/>
      <c r="N62" s="236"/>
      <c r="O62" s="237"/>
      <c r="P62" s="122"/>
      <c r="Q62" s="5" t="s">
        <v>10</v>
      </c>
      <c r="R62" s="51" t="s">
        <v>52</v>
      </c>
      <c r="S62" s="123"/>
      <c r="T62" s="123"/>
      <c r="U62" s="5"/>
      <c r="V62" s="123"/>
      <c r="W62" s="123"/>
      <c r="X62" s="123"/>
      <c r="Y62" s="123"/>
      <c r="Z62" s="123"/>
      <c r="AA62" s="124"/>
      <c r="AC62" s="216"/>
      <c r="AD62" s="216"/>
      <c r="AE62" s="216"/>
      <c r="AF62" s="216"/>
    </row>
    <row r="63" spans="1:32" s="8" customFormat="1" ht="18" customHeight="1" x14ac:dyDescent="0.25">
      <c r="A63" s="50"/>
      <c r="B63" s="204"/>
      <c r="P63" s="122"/>
      <c r="Q63" s="5" t="s">
        <v>11</v>
      </c>
      <c r="R63" s="51" t="s">
        <v>53</v>
      </c>
      <c r="S63" s="123"/>
      <c r="T63" s="123"/>
      <c r="U63" s="123"/>
      <c r="V63" s="123"/>
      <c r="W63" s="123"/>
      <c r="X63" s="123"/>
      <c r="Y63" s="123"/>
      <c r="Z63" s="123"/>
      <c r="AA63" s="124"/>
      <c r="AC63" s="216"/>
      <c r="AD63" s="216"/>
      <c r="AE63" s="216"/>
      <c r="AF63" s="216"/>
    </row>
    <row r="64" spans="1:32" s="8" customFormat="1" ht="18" customHeight="1" x14ac:dyDescent="0.25">
      <c r="A64" s="50"/>
      <c r="B64" s="53"/>
      <c r="C64" s="5"/>
      <c r="D64" s="52"/>
      <c r="E64" s="5"/>
      <c r="F64" s="5"/>
      <c r="G64" s="5"/>
      <c r="H64" s="5"/>
      <c r="I64" s="5"/>
      <c r="J64" s="5"/>
      <c r="K64" s="5"/>
      <c r="L64" s="5"/>
      <c r="M64" s="5"/>
      <c r="N64" s="5"/>
      <c r="O64" s="6"/>
      <c r="P64" s="122"/>
      <c r="Q64" s="5" t="s">
        <v>49</v>
      </c>
      <c r="R64" s="51" t="s">
        <v>54</v>
      </c>
      <c r="S64" s="123"/>
      <c r="T64" s="123"/>
      <c r="U64" s="123"/>
      <c r="V64" s="123"/>
      <c r="W64" s="123"/>
      <c r="X64" s="123"/>
      <c r="Y64" s="123"/>
      <c r="Z64" s="123"/>
      <c r="AA64" s="124"/>
      <c r="AC64" s="216"/>
      <c r="AD64" s="216"/>
      <c r="AE64" s="216"/>
      <c r="AF64" s="216"/>
    </row>
    <row r="65" spans="1:32" s="8" customFormat="1" ht="18" customHeight="1" x14ac:dyDescent="0.25">
      <c r="A65" s="50"/>
      <c r="B65" s="54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6"/>
      <c r="P65" s="122"/>
      <c r="Q65" s="5" t="s">
        <v>24</v>
      </c>
      <c r="R65" s="51" t="s">
        <v>55</v>
      </c>
      <c r="S65" s="123"/>
      <c r="T65" s="123"/>
      <c r="U65" s="123"/>
      <c r="V65" s="5"/>
      <c r="W65" s="5"/>
      <c r="X65" s="5"/>
      <c r="Y65" s="5"/>
      <c r="Z65" s="123"/>
      <c r="AA65" s="124"/>
      <c r="AC65" s="216"/>
      <c r="AD65" s="216"/>
      <c r="AE65" s="216"/>
      <c r="AF65" s="216"/>
    </row>
    <row r="66" spans="1:32" s="8" customFormat="1" ht="18" customHeight="1" x14ac:dyDescent="0.25">
      <c r="A66" s="55"/>
      <c r="B66" s="13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/>
      <c r="P66" s="122"/>
      <c r="Q66" s="5" t="s">
        <v>56</v>
      </c>
      <c r="R66" s="51" t="s">
        <v>57</v>
      </c>
      <c r="S66" s="123"/>
      <c r="T66" s="123"/>
      <c r="U66" s="123"/>
      <c r="V66" s="123"/>
      <c r="W66" s="123"/>
      <c r="X66" s="123"/>
      <c r="Y66" s="123"/>
      <c r="Z66" s="123"/>
      <c r="AA66" s="124"/>
      <c r="AC66" s="216"/>
      <c r="AD66" s="216"/>
      <c r="AE66" s="216"/>
      <c r="AF66" s="216"/>
    </row>
    <row r="67" spans="1:32" s="8" customFormat="1" ht="18" customHeight="1" x14ac:dyDescent="0.25">
      <c r="A67" s="56"/>
      <c r="B67" s="1"/>
      <c r="C67" s="13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6"/>
      <c r="P67" s="122"/>
      <c r="Q67" s="57"/>
      <c r="R67" s="125" t="s">
        <v>25</v>
      </c>
      <c r="S67" s="5" t="s">
        <v>26</v>
      </c>
      <c r="T67" s="123"/>
      <c r="U67" s="123"/>
      <c r="V67" s="123"/>
      <c r="W67" s="123"/>
      <c r="X67" s="123"/>
      <c r="Y67" s="123"/>
      <c r="Z67" s="123"/>
      <c r="AA67" s="124"/>
      <c r="AC67" s="216"/>
      <c r="AD67" s="216"/>
      <c r="AE67" s="216"/>
      <c r="AF67" s="216"/>
    </row>
    <row r="68" spans="1:32" s="8" customFormat="1" ht="18" customHeight="1" thickBot="1" x14ac:dyDescent="0.3">
      <c r="A68" s="58"/>
      <c r="B68" s="59"/>
      <c r="C68" s="59"/>
      <c r="D68" s="59"/>
      <c r="E68" s="60"/>
      <c r="F68" s="60"/>
      <c r="G68" s="60"/>
      <c r="H68" s="60"/>
      <c r="I68" s="60"/>
      <c r="J68" s="60"/>
      <c r="K68" s="59"/>
      <c r="L68" s="59"/>
      <c r="M68" s="59"/>
      <c r="N68" s="59"/>
      <c r="O68" s="61"/>
      <c r="P68" s="224" t="s">
        <v>27</v>
      </c>
      <c r="Q68" s="225"/>
      <c r="R68" s="225"/>
      <c r="S68" s="225"/>
      <c r="T68" s="225"/>
      <c r="U68" s="225"/>
      <c r="V68" s="225"/>
      <c r="W68" s="225"/>
      <c r="X68" s="225"/>
      <c r="Y68" s="225"/>
      <c r="Z68" s="225"/>
      <c r="AA68" s="226"/>
      <c r="AC68" s="216"/>
      <c r="AD68" s="216"/>
      <c r="AE68" s="216"/>
      <c r="AF68" s="216"/>
    </row>
    <row r="69" spans="1:32" s="8" customFormat="1" ht="18" customHeight="1" thickBot="1" x14ac:dyDescent="0.3">
      <c r="A69" s="59"/>
      <c r="B69" s="5"/>
      <c r="C69" s="5"/>
      <c r="D69" s="5"/>
      <c r="E69" s="107"/>
      <c r="F69" s="107"/>
      <c r="G69" s="107"/>
      <c r="H69" s="107"/>
      <c r="I69" s="107"/>
      <c r="J69" s="107"/>
      <c r="K69" s="5"/>
      <c r="L69" s="5"/>
      <c r="M69" s="5"/>
      <c r="N69" s="5"/>
      <c r="O69" s="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7"/>
      <c r="AC69" s="216"/>
      <c r="AD69" s="216"/>
      <c r="AE69" s="216"/>
      <c r="AF69" s="216"/>
    </row>
    <row r="70" spans="1:32" ht="18" customHeight="1" x14ac:dyDescent="0.25">
      <c r="A70" s="129"/>
      <c r="B70" s="130"/>
      <c r="C70" s="131"/>
      <c r="D70" s="362" t="str">
        <f>(D29)</f>
        <v>PLAN STUDIÓW NR VII</v>
      </c>
      <c r="E70" s="363"/>
      <c r="F70" s="363"/>
      <c r="G70" s="363"/>
      <c r="H70" s="363"/>
      <c r="I70" s="363"/>
      <c r="J70" s="363"/>
      <c r="K70" s="363"/>
      <c r="L70" s="363"/>
      <c r="M70" s="363"/>
      <c r="N70" s="363"/>
      <c r="O70" s="363"/>
      <c r="P70" s="363"/>
      <c r="Q70" s="363"/>
      <c r="R70" s="363"/>
      <c r="S70" s="364"/>
      <c r="T70" s="368"/>
      <c r="U70" s="369"/>
      <c r="V70" s="369"/>
      <c r="W70" s="369"/>
      <c r="X70" s="369"/>
      <c r="Y70" s="369"/>
      <c r="Z70" s="369"/>
      <c r="AA70" s="370"/>
    </row>
    <row r="71" spans="1:32" ht="18" customHeight="1" x14ac:dyDescent="0.25">
      <c r="A71" s="358" t="s">
        <v>83</v>
      </c>
      <c r="B71" s="242"/>
      <c r="C71" s="350"/>
      <c r="D71" s="365"/>
      <c r="E71" s="366"/>
      <c r="F71" s="366"/>
      <c r="G71" s="366"/>
      <c r="H71" s="366"/>
      <c r="I71" s="366"/>
      <c r="J71" s="366"/>
      <c r="K71" s="366"/>
      <c r="L71" s="366"/>
      <c r="M71" s="366"/>
      <c r="N71" s="366"/>
      <c r="O71" s="366"/>
      <c r="P71" s="366"/>
      <c r="Q71" s="366"/>
      <c r="R71" s="366"/>
      <c r="S71" s="367"/>
      <c r="T71" s="359"/>
      <c r="U71" s="360"/>
      <c r="V71" s="360"/>
      <c r="W71" s="360"/>
      <c r="X71" s="360"/>
      <c r="Y71" s="360"/>
      <c r="Z71" s="360"/>
      <c r="AA71" s="361"/>
    </row>
    <row r="72" spans="1:32" ht="18" customHeight="1" x14ac:dyDescent="0.25">
      <c r="A72" s="358" t="s">
        <v>84</v>
      </c>
      <c r="B72" s="242"/>
      <c r="C72" s="350"/>
      <c r="D72" s="365"/>
      <c r="E72" s="366"/>
      <c r="F72" s="366"/>
      <c r="G72" s="366"/>
      <c r="H72" s="366"/>
      <c r="I72" s="366"/>
      <c r="J72" s="366"/>
      <c r="K72" s="366"/>
      <c r="L72" s="366"/>
      <c r="M72" s="366"/>
      <c r="N72" s="366"/>
      <c r="O72" s="366"/>
      <c r="P72" s="366"/>
      <c r="Q72" s="366"/>
      <c r="R72" s="366"/>
      <c r="S72" s="367"/>
      <c r="T72" s="359"/>
      <c r="U72" s="360"/>
      <c r="V72" s="360"/>
      <c r="W72" s="360"/>
      <c r="X72" s="360"/>
      <c r="Y72" s="360"/>
      <c r="Z72" s="360"/>
      <c r="AA72" s="361"/>
    </row>
    <row r="73" spans="1:32" ht="18" customHeight="1" x14ac:dyDescent="0.25">
      <c r="A73" s="355"/>
      <c r="B73" s="242"/>
      <c r="C73" s="350"/>
      <c r="D73" s="135" t="s">
        <v>78</v>
      </c>
      <c r="E73" s="2"/>
      <c r="F73" s="2"/>
      <c r="G73" s="2"/>
      <c r="H73" s="49" t="str">
        <f>(C7)</f>
        <v>PROFIL OGÓLNOAKADEMICKI</v>
      </c>
      <c r="J73" s="4"/>
      <c r="K73" s="4"/>
      <c r="L73" s="4"/>
      <c r="M73" s="4"/>
      <c r="N73" s="4"/>
      <c r="O73" s="4"/>
      <c r="P73" s="5"/>
      <c r="Q73" s="5"/>
      <c r="R73" s="5"/>
      <c r="S73" s="6"/>
      <c r="T73" s="349"/>
      <c r="U73" s="242"/>
      <c r="V73" s="242"/>
      <c r="W73" s="242"/>
      <c r="X73" s="242"/>
      <c r="Y73" s="242"/>
      <c r="Z73" s="242"/>
      <c r="AA73" s="356"/>
    </row>
    <row r="74" spans="1:32" ht="18" customHeight="1" x14ac:dyDescent="0.25">
      <c r="A74" s="349"/>
      <c r="B74" s="242"/>
      <c r="C74" s="350"/>
      <c r="D74" s="135" t="s">
        <v>63</v>
      </c>
      <c r="E74" s="2"/>
      <c r="F74" s="2"/>
      <c r="G74" s="135"/>
      <c r="H74" s="4" t="str">
        <f>(H33)</f>
        <v>STUDIA DRUGIEGO STOPNIA (1,5-letnie)</v>
      </c>
      <c r="J74" s="4"/>
      <c r="K74" s="4"/>
      <c r="L74" s="4"/>
      <c r="M74" s="4"/>
      <c r="N74" s="4"/>
      <c r="O74" s="4"/>
      <c r="P74" s="5"/>
      <c r="Q74" s="5"/>
      <c r="R74" s="5"/>
      <c r="S74" s="6"/>
      <c r="T74" s="343"/>
      <c r="U74" s="344"/>
      <c r="V74" s="344"/>
      <c r="W74" s="344"/>
      <c r="X74" s="344"/>
      <c r="Y74" s="344"/>
      <c r="Z74" s="344"/>
      <c r="AA74" s="357"/>
    </row>
    <row r="75" spans="1:32" ht="18" customHeight="1" x14ac:dyDescent="0.25">
      <c r="A75" s="349" t="s">
        <v>61</v>
      </c>
      <c r="B75" s="242"/>
      <c r="C75" s="350"/>
      <c r="D75" s="135" t="s">
        <v>62</v>
      </c>
      <c r="E75" s="2"/>
      <c r="F75" s="2"/>
      <c r="G75" s="135"/>
      <c r="H75" s="4" t="str">
        <f>(C9)</f>
        <v>STUDIA NIESTACJONARNE</v>
      </c>
      <c r="J75" s="4"/>
      <c r="K75" s="4"/>
      <c r="L75" s="4"/>
      <c r="M75" s="4"/>
      <c r="N75" s="4"/>
      <c r="O75" s="4"/>
      <c r="P75" s="5"/>
      <c r="Q75" s="5"/>
      <c r="R75" s="5"/>
      <c r="S75" s="6"/>
      <c r="T75" s="346" t="s">
        <v>76</v>
      </c>
      <c r="U75" s="347"/>
      <c r="V75" s="347"/>
      <c r="W75" s="347"/>
      <c r="X75" s="347"/>
      <c r="Y75" s="347"/>
      <c r="Z75" s="347"/>
      <c r="AA75" s="348"/>
    </row>
    <row r="76" spans="1:32" ht="18" customHeight="1" x14ac:dyDescent="0.25">
      <c r="A76" s="343" t="s">
        <v>39</v>
      </c>
      <c r="B76" s="344"/>
      <c r="C76" s="345"/>
      <c r="D76" s="135" t="s">
        <v>0</v>
      </c>
      <c r="E76" s="135"/>
      <c r="F76" s="135"/>
      <c r="G76" s="135"/>
      <c r="H76" s="4" t="str">
        <f>(C6)</f>
        <v>INŻYNIERIA ŚRODOWISKA</v>
      </c>
      <c r="J76" s="4"/>
      <c r="K76" s="4"/>
      <c r="L76" s="4"/>
      <c r="M76" s="4"/>
      <c r="N76" s="4"/>
      <c r="O76" s="4"/>
      <c r="P76" s="5"/>
      <c r="Q76" s="5"/>
      <c r="R76" s="5"/>
      <c r="S76" s="6"/>
      <c r="T76" s="346" t="s">
        <v>77</v>
      </c>
      <c r="U76" s="347"/>
      <c r="V76" s="347"/>
      <c r="W76" s="347"/>
      <c r="X76" s="347"/>
      <c r="Y76" s="347"/>
      <c r="Z76" s="347"/>
      <c r="AA76" s="348"/>
    </row>
    <row r="77" spans="1:32" ht="18" customHeight="1" x14ac:dyDescent="0.25">
      <c r="A77" s="349" t="s">
        <v>40</v>
      </c>
      <c r="B77" s="242"/>
      <c r="C77" s="350"/>
      <c r="D77" s="7" t="s">
        <v>1</v>
      </c>
      <c r="E77" s="135"/>
      <c r="F77" s="135"/>
      <c r="G77" s="135"/>
      <c r="H77" s="4" t="str">
        <f>H36</f>
        <v>INSTALACJE SANITARNE I PRZEMYSŁOWE</v>
      </c>
      <c r="J77" s="5"/>
      <c r="K77" s="4"/>
      <c r="L77" s="4"/>
      <c r="M77" s="4"/>
      <c r="N77" s="4"/>
      <c r="O77" s="4"/>
      <c r="P77" s="5"/>
      <c r="Q77" s="5"/>
      <c r="R77" s="5"/>
      <c r="S77" s="6"/>
      <c r="T77" s="343"/>
      <c r="U77" s="344"/>
      <c r="V77" s="344"/>
      <c r="W77" s="344"/>
      <c r="X77" s="344"/>
      <c r="Y77" s="344"/>
      <c r="Z77" s="344"/>
      <c r="AA77" s="357"/>
    </row>
    <row r="78" spans="1:32" ht="18" customHeight="1" thickBot="1" x14ac:dyDescent="0.3">
      <c r="A78" s="126"/>
      <c r="B78" s="127"/>
      <c r="C78" s="128"/>
      <c r="D78" s="7"/>
      <c r="E78" s="135"/>
      <c r="F78" s="135"/>
      <c r="G78" s="135"/>
      <c r="H78" s="4" t="str">
        <f>H37</f>
        <v>KONWENCJONALNE I ODNAWIALNE ŹRÓDŁA ENERGII</v>
      </c>
      <c r="I78" s="3"/>
      <c r="J78" s="135"/>
      <c r="K78" s="3"/>
      <c r="L78" s="4"/>
      <c r="M78" s="4"/>
      <c r="N78" s="4"/>
      <c r="O78" s="4"/>
      <c r="P78" s="5"/>
      <c r="Q78" s="5"/>
      <c r="R78" s="5"/>
      <c r="S78" s="6"/>
      <c r="T78" s="351"/>
      <c r="U78" s="352"/>
      <c r="V78" s="352"/>
      <c r="W78" s="352"/>
      <c r="X78" s="352"/>
      <c r="Y78" s="352"/>
      <c r="Z78" s="352"/>
      <c r="AA78" s="353"/>
    </row>
    <row r="79" spans="1:32" ht="10.5" customHeight="1" thickBot="1" x14ac:dyDescent="0.3">
      <c r="A79" s="395"/>
      <c r="B79" s="354"/>
      <c r="C79" s="354"/>
      <c r="D79" s="354"/>
      <c r="E79" s="354"/>
      <c r="F79" s="354"/>
      <c r="G79" s="354"/>
      <c r="H79" s="354"/>
      <c r="I79" s="354"/>
      <c r="J79" s="354"/>
      <c r="K79" s="354"/>
      <c r="L79" s="354"/>
      <c r="M79" s="354"/>
      <c r="N79" s="354"/>
      <c r="O79" s="354"/>
      <c r="P79" s="354"/>
      <c r="Q79" s="354"/>
      <c r="R79" s="354"/>
      <c r="S79" s="354"/>
      <c r="T79" s="354"/>
      <c r="U79" s="354"/>
      <c r="V79" s="354"/>
      <c r="W79" s="354"/>
      <c r="X79" s="354"/>
      <c r="Y79" s="354"/>
      <c r="Z79" s="354"/>
      <c r="AA79" s="396"/>
    </row>
    <row r="80" spans="1:32" ht="18" customHeight="1" x14ac:dyDescent="0.25">
      <c r="A80" s="316" t="s">
        <v>43</v>
      </c>
      <c r="B80" s="319" t="s">
        <v>69</v>
      </c>
      <c r="C80" s="320"/>
      <c r="D80" s="325" t="s">
        <v>3</v>
      </c>
      <c r="E80" s="320"/>
      <c r="F80" s="326"/>
      <c r="G80" s="329" t="s">
        <v>4</v>
      </c>
      <c r="H80" s="248"/>
      <c r="I80" s="248"/>
      <c r="J80" s="248"/>
      <c r="K80" s="248"/>
      <c r="L80" s="329" t="s">
        <v>44</v>
      </c>
      <c r="M80" s="248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9"/>
    </row>
    <row r="81" spans="1:29" ht="18" customHeight="1" x14ac:dyDescent="0.25">
      <c r="A81" s="317"/>
      <c r="B81" s="321"/>
      <c r="C81" s="322"/>
      <c r="D81" s="327"/>
      <c r="E81" s="322"/>
      <c r="F81" s="328"/>
      <c r="G81" s="330" t="s">
        <v>5</v>
      </c>
      <c r="H81" s="289" t="s">
        <v>6</v>
      </c>
      <c r="I81" s="289"/>
      <c r="J81" s="289"/>
      <c r="K81" s="294"/>
      <c r="L81" s="331" t="s">
        <v>45</v>
      </c>
      <c r="M81" s="332"/>
      <c r="N81" s="332"/>
      <c r="O81" s="230"/>
      <c r="P81" s="331" t="s">
        <v>46</v>
      </c>
      <c r="Q81" s="332"/>
      <c r="R81" s="332"/>
      <c r="S81" s="333"/>
      <c r="T81" s="334" t="s">
        <v>47</v>
      </c>
      <c r="U81" s="332"/>
      <c r="V81" s="332"/>
      <c r="W81" s="230"/>
      <c r="X81" s="331" t="s">
        <v>48</v>
      </c>
      <c r="Y81" s="332"/>
      <c r="Z81" s="332"/>
      <c r="AA81" s="333"/>
    </row>
    <row r="82" spans="1:29" ht="18" customHeight="1" x14ac:dyDescent="0.25">
      <c r="A82" s="317"/>
      <c r="B82" s="321"/>
      <c r="C82" s="322"/>
      <c r="D82" s="335" t="s">
        <v>7</v>
      </c>
      <c r="E82" s="392" t="s">
        <v>8</v>
      </c>
      <c r="F82" s="283" t="s">
        <v>41</v>
      </c>
      <c r="G82" s="287"/>
      <c r="H82" s="289" t="s">
        <v>9</v>
      </c>
      <c r="I82" s="289" t="s">
        <v>10</v>
      </c>
      <c r="J82" s="289" t="s">
        <v>11</v>
      </c>
      <c r="K82" s="294" t="s">
        <v>37</v>
      </c>
      <c r="L82" s="340" t="s">
        <v>70</v>
      </c>
      <c r="M82" s="341"/>
      <c r="N82" s="341"/>
      <c r="O82" s="341"/>
      <c r="P82" s="341"/>
      <c r="Q82" s="341"/>
      <c r="R82" s="341"/>
      <c r="S82" s="341"/>
      <c r="T82" s="341"/>
      <c r="U82" s="341"/>
      <c r="V82" s="341"/>
      <c r="W82" s="341"/>
      <c r="X82" s="341"/>
      <c r="Y82" s="341"/>
      <c r="Z82" s="341"/>
      <c r="AA82" s="342"/>
    </row>
    <row r="83" spans="1:29" ht="18" customHeight="1" x14ac:dyDescent="0.25">
      <c r="A83" s="317"/>
      <c r="B83" s="321"/>
      <c r="C83" s="322"/>
      <c r="D83" s="335"/>
      <c r="E83" s="393"/>
      <c r="F83" s="284"/>
      <c r="G83" s="287"/>
      <c r="H83" s="289"/>
      <c r="I83" s="289"/>
      <c r="J83" s="289"/>
      <c r="K83" s="294"/>
      <c r="L83" s="256" t="s">
        <v>9</v>
      </c>
      <c r="M83" s="258" t="s">
        <v>10</v>
      </c>
      <c r="N83" s="260" t="s">
        <v>11</v>
      </c>
      <c r="O83" s="10" t="s">
        <v>49</v>
      </c>
      <c r="P83" s="256" t="s">
        <v>9</v>
      </c>
      <c r="Q83" s="258" t="s">
        <v>10</v>
      </c>
      <c r="R83" s="260" t="s">
        <v>11</v>
      </c>
      <c r="S83" s="10" t="s">
        <v>49</v>
      </c>
      <c r="T83" s="256" t="s">
        <v>9</v>
      </c>
      <c r="U83" s="258" t="s">
        <v>10</v>
      </c>
      <c r="V83" s="260" t="s">
        <v>11</v>
      </c>
      <c r="W83" s="10" t="s">
        <v>49</v>
      </c>
      <c r="X83" s="256" t="s">
        <v>9</v>
      </c>
      <c r="Y83" s="258" t="s">
        <v>10</v>
      </c>
      <c r="Z83" s="260" t="s">
        <v>11</v>
      </c>
      <c r="AA83" s="10" t="s">
        <v>49</v>
      </c>
    </row>
    <row r="84" spans="1:29" ht="18" customHeight="1" thickBot="1" x14ac:dyDescent="0.3">
      <c r="A84" s="318"/>
      <c r="B84" s="323"/>
      <c r="C84" s="324"/>
      <c r="D84" s="336"/>
      <c r="E84" s="394"/>
      <c r="F84" s="285"/>
      <c r="G84" s="288"/>
      <c r="H84" s="259"/>
      <c r="I84" s="259"/>
      <c r="J84" s="259"/>
      <c r="K84" s="295"/>
      <c r="L84" s="257"/>
      <c r="M84" s="259"/>
      <c r="N84" s="261"/>
      <c r="O84" s="11" t="s">
        <v>24</v>
      </c>
      <c r="P84" s="257"/>
      <c r="Q84" s="259"/>
      <c r="R84" s="261"/>
      <c r="S84" s="11" t="s">
        <v>24</v>
      </c>
      <c r="T84" s="257"/>
      <c r="U84" s="259"/>
      <c r="V84" s="261"/>
      <c r="W84" s="11" t="s">
        <v>24</v>
      </c>
      <c r="X84" s="257"/>
      <c r="Y84" s="259"/>
      <c r="Z84" s="261"/>
      <c r="AA84" s="11" t="s">
        <v>24</v>
      </c>
    </row>
    <row r="85" spans="1:29" ht="18" customHeight="1" thickBot="1" x14ac:dyDescent="0.3">
      <c r="A85" s="154" t="s">
        <v>28</v>
      </c>
      <c r="B85" s="94" t="s">
        <v>59</v>
      </c>
      <c r="C85" s="389"/>
      <c r="D85" s="389"/>
      <c r="E85" s="389"/>
      <c r="F85" s="389"/>
      <c r="G85" s="389"/>
      <c r="H85" s="389"/>
      <c r="I85" s="389"/>
      <c r="J85" s="389"/>
      <c r="K85" s="389"/>
      <c r="L85" s="314"/>
      <c r="M85" s="314"/>
      <c r="N85" s="314"/>
      <c r="O85" s="314"/>
      <c r="P85" s="314"/>
      <c r="Q85" s="314"/>
      <c r="R85" s="314"/>
      <c r="S85" s="314"/>
      <c r="T85" s="314"/>
      <c r="U85" s="314"/>
      <c r="V85" s="314"/>
      <c r="W85" s="314"/>
      <c r="X85" s="314"/>
      <c r="Y85" s="314"/>
      <c r="Z85" s="314"/>
      <c r="AA85" s="315"/>
    </row>
    <row r="86" spans="1:29" ht="18" customHeight="1" x14ac:dyDescent="0.25">
      <c r="A86" s="22" t="s">
        <v>13</v>
      </c>
      <c r="B86" s="390" t="s">
        <v>100</v>
      </c>
      <c r="C86" s="391"/>
      <c r="D86" s="155"/>
      <c r="E86" s="156">
        <v>1</v>
      </c>
      <c r="F86" s="157">
        <v>2</v>
      </c>
      <c r="G86" s="158">
        <f t="shared" ref="G86:G97" si="3">SUM(H86:K86)</f>
        <v>16</v>
      </c>
      <c r="H86" s="159">
        <f>(L86+P86+T86+X86)</f>
        <v>16</v>
      </c>
      <c r="I86" s="159">
        <f t="shared" ref="I86:K97" si="4">(M86+Q86+U86+Y86)</f>
        <v>0</v>
      </c>
      <c r="J86" s="159">
        <f t="shared" si="4"/>
        <v>0</v>
      </c>
      <c r="K86" s="159">
        <f t="shared" si="4"/>
        <v>0</v>
      </c>
      <c r="L86" s="160"/>
      <c r="M86" s="161"/>
      <c r="N86" s="161"/>
      <c r="O86" s="162"/>
      <c r="P86" s="160">
        <v>16</v>
      </c>
      <c r="Q86" s="161"/>
      <c r="R86" s="161"/>
      <c r="S86" s="162"/>
      <c r="T86" s="160"/>
      <c r="U86" s="161"/>
      <c r="V86" s="161"/>
      <c r="W86" s="181"/>
      <c r="X86" s="66"/>
      <c r="Y86" s="163"/>
      <c r="Z86" s="163"/>
      <c r="AA86" s="65"/>
      <c r="AC86" s="220"/>
    </row>
    <row r="87" spans="1:29" ht="18" customHeight="1" x14ac:dyDescent="0.25">
      <c r="A87" s="22" t="s">
        <v>14</v>
      </c>
      <c r="B87" s="311" t="s">
        <v>90</v>
      </c>
      <c r="C87" s="383"/>
      <c r="D87" s="164"/>
      <c r="E87" s="165">
        <v>2</v>
      </c>
      <c r="F87" s="166">
        <v>2</v>
      </c>
      <c r="G87" s="167">
        <f t="shared" si="3"/>
        <v>24</v>
      </c>
      <c r="H87" s="168">
        <f>(L87+P87+T87+X87)</f>
        <v>8</v>
      </c>
      <c r="I87" s="168">
        <f t="shared" si="4"/>
        <v>0</v>
      </c>
      <c r="J87" s="168">
        <f t="shared" si="4"/>
        <v>0</v>
      </c>
      <c r="K87" s="168">
        <f t="shared" si="4"/>
        <v>16</v>
      </c>
      <c r="L87" s="169"/>
      <c r="M87" s="170"/>
      <c r="N87" s="170"/>
      <c r="O87" s="171"/>
      <c r="P87" s="169">
        <v>8</v>
      </c>
      <c r="Q87" s="170"/>
      <c r="R87" s="170"/>
      <c r="S87" s="171">
        <v>16</v>
      </c>
      <c r="T87" s="169"/>
      <c r="U87" s="170"/>
      <c r="V87" s="170"/>
      <c r="W87" s="182"/>
      <c r="X87" s="73"/>
      <c r="Y87" s="179"/>
      <c r="Z87" s="179"/>
      <c r="AA87" s="72"/>
      <c r="AC87" s="220"/>
    </row>
    <row r="88" spans="1:29" ht="18" customHeight="1" x14ac:dyDescent="0.25">
      <c r="A88" s="22" t="s">
        <v>15</v>
      </c>
      <c r="B88" s="311" t="s">
        <v>101</v>
      </c>
      <c r="C88" s="312"/>
      <c r="D88" s="172"/>
      <c r="E88" s="173">
        <v>1</v>
      </c>
      <c r="F88" s="166">
        <v>1</v>
      </c>
      <c r="G88" s="167">
        <f t="shared" si="3"/>
        <v>8</v>
      </c>
      <c r="H88" s="168">
        <f t="shared" ref="H88:H97" si="5">(L88+P88+T88+X88)</f>
        <v>8</v>
      </c>
      <c r="I88" s="168">
        <f t="shared" si="4"/>
        <v>0</v>
      </c>
      <c r="J88" s="168">
        <f t="shared" si="4"/>
        <v>0</v>
      </c>
      <c r="K88" s="168">
        <f t="shared" si="4"/>
        <v>0</v>
      </c>
      <c r="L88" s="174">
        <v>8</v>
      </c>
      <c r="M88" s="175"/>
      <c r="N88" s="175"/>
      <c r="O88" s="176"/>
      <c r="P88" s="174"/>
      <c r="Q88" s="175"/>
      <c r="R88" s="175"/>
      <c r="S88" s="176"/>
      <c r="T88" s="174"/>
      <c r="U88" s="175"/>
      <c r="V88" s="175"/>
      <c r="W88" s="183"/>
      <c r="X88" s="73"/>
      <c r="Y88" s="179"/>
      <c r="Z88" s="179"/>
      <c r="AA88" s="72"/>
      <c r="AC88" s="220"/>
    </row>
    <row r="89" spans="1:29" ht="18" customHeight="1" x14ac:dyDescent="0.25">
      <c r="A89" s="22" t="s">
        <v>16</v>
      </c>
      <c r="B89" s="311" t="s">
        <v>133</v>
      </c>
      <c r="C89" s="312"/>
      <c r="D89" s="172"/>
      <c r="E89" s="173">
        <v>2</v>
      </c>
      <c r="F89" s="166">
        <v>2</v>
      </c>
      <c r="G89" s="167">
        <f t="shared" si="3"/>
        <v>24</v>
      </c>
      <c r="H89" s="168">
        <f t="shared" si="5"/>
        <v>8</v>
      </c>
      <c r="I89" s="168">
        <f t="shared" si="4"/>
        <v>0</v>
      </c>
      <c r="J89" s="168">
        <f t="shared" si="4"/>
        <v>0</v>
      </c>
      <c r="K89" s="168">
        <f t="shared" si="4"/>
        <v>16</v>
      </c>
      <c r="L89" s="174">
        <v>8</v>
      </c>
      <c r="M89" s="175"/>
      <c r="N89" s="175"/>
      <c r="O89" s="176">
        <v>16</v>
      </c>
      <c r="P89" s="174"/>
      <c r="Q89" s="175"/>
      <c r="R89" s="175"/>
      <c r="S89" s="176"/>
      <c r="T89" s="174"/>
      <c r="U89" s="175"/>
      <c r="V89" s="175"/>
      <c r="W89" s="183"/>
      <c r="X89" s="73"/>
      <c r="Y89" s="179"/>
      <c r="Z89" s="179"/>
      <c r="AA89" s="72"/>
      <c r="AC89" s="220"/>
    </row>
    <row r="90" spans="1:29" ht="18" customHeight="1" x14ac:dyDescent="0.25">
      <c r="A90" s="22" t="s">
        <v>17</v>
      </c>
      <c r="B90" s="311" t="s">
        <v>102</v>
      </c>
      <c r="C90" s="383"/>
      <c r="D90" s="172"/>
      <c r="E90" s="173">
        <v>2</v>
      </c>
      <c r="F90" s="166">
        <v>2</v>
      </c>
      <c r="G90" s="167">
        <f t="shared" si="3"/>
        <v>16</v>
      </c>
      <c r="H90" s="168">
        <f t="shared" si="5"/>
        <v>8</v>
      </c>
      <c r="I90" s="168">
        <f t="shared" si="4"/>
        <v>0</v>
      </c>
      <c r="J90" s="168">
        <f t="shared" si="4"/>
        <v>0</v>
      </c>
      <c r="K90" s="168">
        <f t="shared" si="4"/>
        <v>8</v>
      </c>
      <c r="L90" s="174"/>
      <c r="M90" s="175"/>
      <c r="N90" s="175"/>
      <c r="O90" s="176"/>
      <c r="P90" s="174">
        <v>8</v>
      </c>
      <c r="Q90" s="175"/>
      <c r="R90" s="175"/>
      <c r="S90" s="176">
        <v>8</v>
      </c>
      <c r="T90" s="174"/>
      <c r="U90" s="175"/>
      <c r="V90" s="175"/>
      <c r="W90" s="183"/>
      <c r="X90" s="73"/>
      <c r="Y90" s="179"/>
      <c r="Z90" s="179"/>
      <c r="AA90" s="72"/>
      <c r="AC90" s="220"/>
    </row>
    <row r="91" spans="1:29" ht="18" customHeight="1" x14ac:dyDescent="0.25">
      <c r="A91" s="22" t="s">
        <v>29</v>
      </c>
      <c r="B91" s="311" t="s">
        <v>103</v>
      </c>
      <c r="C91" s="383"/>
      <c r="D91" s="172"/>
      <c r="E91" s="173">
        <v>2</v>
      </c>
      <c r="F91" s="166">
        <v>3</v>
      </c>
      <c r="G91" s="167">
        <f t="shared" si="3"/>
        <v>24</v>
      </c>
      <c r="H91" s="168">
        <f t="shared" si="5"/>
        <v>8</v>
      </c>
      <c r="I91" s="168">
        <f t="shared" si="4"/>
        <v>0</v>
      </c>
      <c r="J91" s="168">
        <f t="shared" si="4"/>
        <v>16</v>
      </c>
      <c r="K91" s="168">
        <f t="shared" si="4"/>
        <v>0</v>
      </c>
      <c r="L91" s="174">
        <v>8</v>
      </c>
      <c r="M91" s="175"/>
      <c r="N91" s="175">
        <v>16</v>
      </c>
      <c r="O91" s="176"/>
      <c r="P91" s="174"/>
      <c r="Q91" s="175"/>
      <c r="R91" s="175"/>
      <c r="S91" s="176"/>
      <c r="T91" s="174"/>
      <c r="U91" s="175"/>
      <c r="V91" s="175"/>
      <c r="W91" s="183"/>
      <c r="X91" s="73"/>
      <c r="Y91" s="179"/>
      <c r="Z91" s="179"/>
      <c r="AA91" s="72"/>
      <c r="AC91" s="220"/>
    </row>
    <row r="92" spans="1:29" ht="18" customHeight="1" x14ac:dyDescent="0.25">
      <c r="A92" s="22" t="s">
        <v>30</v>
      </c>
      <c r="B92" s="384" t="s">
        <v>104</v>
      </c>
      <c r="C92" s="385"/>
      <c r="D92" s="172"/>
      <c r="E92" s="173">
        <v>2</v>
      </c>
      <c r="F92" s="166">
        <v>2</v>
      </c>
      <c r="G92" s="167">
        <f t="shared" si="3"/>
        <v>24</v>
      </c>
      <c r="H92" s="168">
        <f t="shared" si="5"/>
        <v>8</v>
      </c>
      <c r="I92" s="168">
        <f t="shared" si="4"/>
        <v>0</v>
      </c>
      <c r="J92" s="168">
        <f t="shared" si="4"/>
        <v>16</v>
      </c>
      <c r="K92" s="168">
        <f t="shared" si="4"/>
        <v>0</v>
      </c>
      <c r="L92" s="174"/>
      <c r="M92" s="175"/>
      <c r="N92" s="175"/>
      <c r="O92" s="176"/>
      <c r="P92" s="174"/>
      <c r="Q92" s="175"/>
      <c r="R92" s="175"/>
      <c r="S92" s="176"/>
      <c r="T92" s="174">
        <v>8</v>
      </c>
      <c r="U92" s="175"/>
      <c r="V92" s="175">
        <v>16</v>
      </c>
      <c r="W92" s="183"/>
      <c r="X92" s="73"/>
      <c r="Y92" s="179"/>
      <c r="Z92" s="179"/>
      <c r="AA92" s="72"/>
      <c r="AC92" s="220"/>
    </row>
    <row r="93" spans="1:29" ht="18" customHeight="1" x14ac:dyDescent="0.25">
      <c r="A93" s="22" t="s">
        <v>31</v>
      </c>
      <c r="B93" s="311" t="s">
        <v>105</v>
      </c>
      <c r="C93" s="383"/>
      <c r="D93" s="172"/>
      <c r="E93" s="173">
        <v>2</v>
      </c>
      <c r="F93" s="166">
        <v>3</v>
      </c>
      <c r="G93" s="167">
        <f t="shared" si="3"/>
        <v>16</v>
      </c>
      <c r="H93" s="168">
        <f t="shared" si="5"/>
        <v>8</v>
      </c>
      <c r="I93" s="168">
        <f t="shared" si="4"/>
        <v>0</v>
      </c>
      <c r="J93" s="168">
        <f t="shared" si="4"/>
        <v>0</v>
      </c>
      <c r="K93" s="168">
        <f t="shared" si="4"/>
        <v>8</v>
      </c>
      <c r="L93" s="174"/>
      <c r="M93" s="175"/>
      <c r="N93" s="175"/>
      <c r="O93" s="176"/>
      <c r="P93" s="174">
        <v>8</v>
      </c>
      <c r="Q93" s="175"/>
      <c r="R93" s="175"/>
      <c r="S93" s="176">
        <v>8</v>
      </c>
      <c r="T93" s="174"/>
      <c r="U93" s="175"/>
      <c r="V93" s="175"/>
      <c r="W93" s="183"/>
      <c r="X93" s="73"/>
      <c r="Y93" s="179"/>
      <c r="Z93" s="179"/>
      <c r="AA93" s="72"/>
      <c r="AC93" s="220"/>
    </row>
    <row r="94" spans="1:29" ht="18" customHeight="1" x14ac:dyDescent="0.25">
      <c r="A94" s="22" t="s">
        <v>32</v>
      </c>
      <c r="B94" s="311" t="s">
        <v>106</v>
      </c>
      <c r="C94" s="312"/>
      <c r="D94" s="172"/>
      <c r="E94" s="173">
        <v>1</v>
      </c>
      <c r="F94" s="166">
        <v>2</v>
      </c>
      <c r="G94" s="167">
        <f>SUM(H94:K94)</f>
        <v>16</v>
      </c>
      <c r="H94" s="168">
        <f t="shared" si="5"/>
        <v>0</v>
      </c>
      <c r="I94" s="168">
        <f t="shared" si="4"/>
        <v>0</v>
      </c>
      <c r="J94" s="168">
        <f t="shared" si="4"/>
        <v>16</v>
      </c>
      <c r="K94" s="168">
        <f t="shared" si="4"/>
        <v>0</v>
      </c>
      <c r="L94" s="174"/>
      <c r="M94" s="175"/>
      <c r="N94" s="175">
        <v>16</v>
      </c>
      <c r="O94" s="176"/>
      <c r="P94" s="174"/>
      <c r="Q94" s="175"/>
      <c r="R94" s="175"/>
      <c r="S94" s="176"/>
      <c r="T94" s="174"/>
      <c r="U94" s="175"/>
      <c r="V94" s="175"/>
      <c r="W94" s="183"/>
      <c r="X94" s="73"/>
      <c r="Y94" s="179"/>
      <c r="Z94" s="179"/>
      <c r="AA94" s="72"/>
      <c r="AC94" s="220"/>
    </row>
    <row r="95" spans="1:29" ht="18" customHeight="1" x14ac:dyDescent="0.25">
      <c r="A95" s="22" t="s">
        <v>33</v>
      </c>
      <c r="B95" s="311" t="s">
        <v>140</v>
      </c>
      <c r="C95" s="386"/>
      <c r="D95" s="172"/>
      <c r="E95" s="173">
        <v>1</v>
      </c>
      <c r="F95" s="166">
        <v>2</v>
      </c>
      <c r="G95" s="167">
        <f>SUM(H95:K95)</f>
        <v>16</v>
      </c>
      <c r="H95" s="168">
        <f t="shared" si="5"/>
        <v>16</v>
      </c>
      <c r="I95" s="168">
        <f t="shared" si="4"/>
        <v>0</v>
      </c>
      <c r="J95" s="168">
        <f t="shared" si="4"/>
        <v>0</v>
      </c>
      <c r="K95" s="168">
        <f t="shared" si="4"/>
        <v>0</v>
      </c>
      <c r="L95" s="174"/>
      <c r="M95" s="175"/>
      <c r="N95" s="175"/>
      <c r="O95" s="176"/>
      <c r="P95" s="71">
        <v>16</v>
      </c>
      <c r="Q95" s="175"/>
      <c r="R95" s="175"/>
      <c r="S95" s="176"/>
      <c r="T95" s="174"/>
      <c r="U95" s="175"/>
      <c r="V95" s="175"/>
      <c r="W95" s="183"/>
      <c r="X95" s="73"/>
      <c r="Y95" s="179"/>
      <c r="Z95" s="179"/>
      <c r="AA95" s="72"/>
      <c r="AC95" s="220"/>
    </row>
    <row r="96" spans="1:29" ht="18" customHeight="1" x14ac:dyDescent="0.25">
      <c r="A96" s="22" t="s">
        <v>65</v>
      </c>
      <c r="B96" s="311" t="s">
        <v>107</v>
      </c>
      <c r="C96" s="383"/>
      <c r="D96" s="172"/>
      <c r="E96" s="173">
        <v>1</v>
      </c>
      <c r="F96" s="166">
        <v>3</v>
      </c>
      <c r="G96" s="167">
        <f>SUM(H96:K96)</f>
        <v>16</v>
      </c>
      <c r="H96" s="168">
        <f t="shared" si="5"/>
        <v>16</v>
      </c>
      <c r="I96" s="168">
        <f t="shared" si="4"/>
        <v>0</v>
      </c>
      <c r="J96" s="168">
        <f t="shared" si="4"/>
        <v>0</v>
      </c>
      <c r="K96" s="168">
        <f t="shared" si="4"/>
        <v>0</v>
      </c>
      <c r="L96" s="174">
        <v>16</v>
      </c>
      <c r="M96" s="175"/>
      <c r="N96" s="175"/>
      <c r="O96" s="176"/>
      <c r="P96" s="177"/>
      <c r="Q96" s="175"/>
      <c r="R96" s="175"/>
      <c r="S96" s="176"/>
      <c r="T96" s="174"/>
      <c r="U96" s="175"/>
      <c r="V96" s="175"/>
      <c r="W96" s="183"/>
      <c r="X96" s="73"/>
      <c r="Y96" s="179"/>
      <c r="Z96" s="179"/>
      <c r="AA96" s="72"/>
      <c r="AC96" s="220"/>
    </row>
    <row r="97" spans="1:29" ht="18" customHeight="1" x14ac:dyDescent="0.25">
      <c r="A97" s="22" t="s">
        <v>85</v>
      </c>
      <c r="B97" s="305" t="s">
        <v>139</v>
      </c>
      <c r="C97" s="306"/>
      <c r="D97" s="67">
        <v>1</v>
      </c>
      <c r="E97" s="132">
        <v>1</v>
      </c>
      <c r="F97" s="166">
        <v>2</v>
      </c>
      <c r="G97" s="167">
        <f t="shared" si="3"/>
        <v>24</v>
      </c>
      <c r="H97" s="168">
        <f t="shared" si="5"/>
        <v>16</v>
      </c>
      <c r="I97" s="168">
        <f t="shared" si="4"/>
        <v>0</v>
      </c>
      <c r="J97" s="168">
        <f t="shared" si="4"/>
        <v>0</v>
      </c>
      <c r="K97" s="168">
        <f t="shared" si="4"/>
        <v>8</v>
      </c>
      <c r="L97" s="71"/>
      <c r="M97" s="69"/>
      <c r="N97" s="69"/>
      <c r="O97" s="70"/>
      <c r="P97" s="178">
        <v>16</v>
      </c>
      <c r="Q97" s="69"/>
      <c r="R97" s="69"/>
      <c r="S97" s="70">
        <v>8</v>
      </c>
      <c r="T97" s="71"/>
      <c r="U97" s="69"/>
      <c r="V97" s="69"/>
      <c r="W97" s="118"/>
      <c r="X97" s="73"/>
      <c r="Y97" s="179"/>
      <c r="Z97" s="179"/>
      <c r="AA97" s="72"/>
      <c r="AC97" s="220"/>
    </row>
    <row r="98" spans="1:29" ht="18" customHeight="1" x14ac:dyDescent="0.25">
      <c r="A98" s="22" t="s">
        <v>86</v>
      </c>
      <c r="B98" s="311" t="s">
        <v>135</v>
      </c>
      <c r="C98" s="312"/>
      <c r="D98" s="136"/>
      <c r="E98" s="137">
        <v>2</v>
      </c>
      <c r="F98" s="166">
        <v>2</v>
      </c>
      <c r="G98" s="194">
        <f t="shared" ref="G98" si="6">SUM(H98:K98)</f>
        <v>16</v>
      </c>
      <c r="H98" s="168">
        <f t="shared" ref="H98" si="7">(L98+P98+T98+X98)</f>
        <v>8</v>
      </c>
      <c r="I98" s="168">
        <f t="shared" ref="I98" si="8">(M98+Q98+U98+Y98)</f>
        <v>8</v>
      </c>
      <c r="J98" s="168">
        <f t="shared" ref="J98" si="9">(N98+R98+V98+Z98)</f>
        <v>0</v>
      </c>
      <c r="K98" s="168">
        <f t="shared" ref="K98" si="10">(O98+S98+W98+AA98)</f>
        <v>0</v>
      </c>
      <c r="L98" s="121">
        <v>8</v>
      </c>
      <c r="M98" s="120">
        <v>8</v>
      </c>
      <c r="N98" s="120"/>
      <c r="O98" s="119"/>
      <c r="P98" s="206"/>
      <c r="Q98" s="120"/>
      <c r="R98" s="120"/>
      <c r="S98" s="119"/>
      <c r="T98" s="71"/>
      <c r="U98" s="69"/>
      <c r="V98" s="69"/>
      <c r="W98" s="118"/>
      <c r="X98" s="73"/>
      <c r="Y98" s="179"/>
      <c r="Z98" s="179"/>
      <c r="AA98" s="72"/>
      <c r="AC98" s="220"/>
    </row>
    <row r="99" spans="1:29" ht="18" customHeight="1" x14ac:dyDescent="0.25">
      <c r="A99" s="22" t="s">
        <v>87</v>
      </c>
      <c r="B99" s="311" t="s">
        <v>136</v>
      </c>
      <c r="C99" s="312"/>
      <c r="D99" s="136"/>
      <c r="E99" s="137">
        <v>1</v>
      </c>
      <c r="F99" s="166">
        <v>2</v>
      </c>
      <c r="G99" s="194">
        <f t="shared" ref="G99:G101" si="11">SUM(H99:K99)</f>
        <v>16</v>
      </c>
      <c r="H99" s="168">
        <f t="shared" ref="H99:H101" si="12">(L99+P99+T99+X99)</f>
        <v>0</v>
      </c>
      <c r="I99" s="168">
        <f t="shared" ref="I99:I101" si="13">(M99+Q99+U99+Y99)</f>
        <v>0</v>
      </c>
      <c r="J99" s="168">
        <f t="shared" ref="J99:J101" si="14">(N99+R99+V99+Z99)</f>
        <v>0</v>
      </c>
      <c r="K99" s="168">
        <f t="shared" ref="K99:K101" si="15">(O99+S99+W99+AA99)</f>
        <v>16</v>
      </c>
      <c r="L99" s="121"/>
      <c r="M99" s="120"/>
      <c r="N99" s="120"/>
      <c r="O99" s="119">
        <v>16</v>
      </c>
      <c r="P99" s="206"/>
      <c r="Q99" s="120"/>
      <c r="R99" s="120"/>
      <c r="S99" s="119"/>
      <c r="T99" s="71"/>
      <c r="U99" s="69"/>
      <c r="V99" s="69"/>
      <c r="W99" s="118"/>
      <c r="X99" s="73"/>
      <c r="Y99" s="179"/>
      <c r="Z99" s="179"/>
      <c r="AA99" s="72"/>
      <c r="AC99" s="220"/>
    </row>
    <row r="100" spans="1:29" ht="18" customHeight="1" x14ac:dyDescent="0.25">
      <c r="A100" s="22" t="s">
        <v>88</v>
      </c>
      <c r="B100" s="305" t="s">
        <v>130</v>
      </c>
      <c r="C100" s="306"/>
      <c r="D100" s="136"/>
      <c r="E100" s="137">
        <v>2</v>
      </c>
      <c r="F100" s="166">
        <v>2</v>
      </c>
      <c r="G100" s="194">
        <f t="shared" si="11"/>
        <v>16</v>
      </c>
      <c r="H100" s="168">
        <f t="shared" si="12"/>
        <v>8</v>
      </c>
      <c r="I100" s="168">
        <f t="shared" si="13"/>
        <v>0</v>
      </c>
      <c r="J100" s="168">
        <f t="shared" si="14"/>
        <v>0</v>
      </c>
      <c r="K100" s="168">
        <f t="shared" si="15"/>
        <v>8</v>
      </c>
      <c r="L100" s="121"/>
      <c r="M100" s="120"/>
      <c r="N100" s="120"/>
      <c r="O100" s="119"/>
      <c r="P100" s="206"/>
      <c r="Q100" s="120"/>
      <c r="R100" s="120"/>
      <c r="S100" s="119"/>
      <c r="T100" s="71">
        <v>8</v>
      </c>
      <c r="U100" s="69"/>
      <c r="V100" s="69"/>
      <c r="W100" s="118">
        <v>8</v>
      </c>
      <c r="X100" s="73"/>
      <c r="Y100" s="179"/>
      <c r="Z100" s="179"/>
      <c r="AA100" s="72"/>
      <c r="AC100" s="220"/>
    </row>
    <row r="101" spans="1:29" ht="18" customHeight="1" thickBot="1" x14ac:dyDescent="0.3">
      <c r="A101" s="22" t="s">
        <v>89</v>
      </c>
      <c r="B101" s="387" t="s">
        <v>134</v>
      </c>
      <c r="C101" s="388"/>
      <c r="D101" s="136"/>
      <c r="E101" s="137">
        <v>1</v>
      </c>
      <c r="F101" s="205">
        <v>1</v>
      </c>
      <c r="G101" s="194">
        <f t="shared" si="11"/>
        <v>16</v>
      </c>
      <c r="H101" s="168">
        <f t="shared" si="12"/>
        <v>0</v>
      </c>
      <c r="I101" s="168">
        <f t="shared" si="13"/>
        <v>0</v>
      </c>
      <c r="J101" s="168">
        <f t="shared" si="14"/>
        <v>16</v>
      </c>
      <c r="K101" s="168">
        <f t="shared" si="15"/>
        <v>0</v>
      </c>
      <c r="L101" s="121"/>
      <c r="M101" s="120"/>
      <c r="N101" s="120"/>
      <c r="O101" s="119"/>
      <c r="P101" s="206"/>
      <c r="Q101" s="120"/>
      <c r="R101" s="120"/>
      <c r="S101" s="119"/>
      <c r="T101" s="71"/>
      <c r="U101" s="69"/>
      <c r="V101" s="69">
        <v>16</v>
      </c>
      <c r="W101" s="118"/>
      <c r="X101" s="73"/>
      <c r="Y101" s="179"/>
      <c r="Z101" s="179"/>
      <c r="AA101" s="72"/>
      <c r="AC101" s="220"/>
    </row>
    <row r="102" spans="1:29" ht="18.75" customHeight="1" thickTop="1" thickBot="1" x14ac:dyDescent="0.3">
      <c r="A102" s="30"/>
      <c r="B102" s="381"/>
      <c r="C102" s="382"/>
      <c r="D102" s="74"/>
      <c r="E102" s="75"/>
      <c r="F102" s="76"/>
      <c r="G102" s="77"/>
      <c r="H102" s="78"/>
      <c r="I102" s="78"/>
      <c r="J102" s="78"/>
      <c r="K102" s="76"/>
      <c r="L102" s="77"/>
      <c r="M102" s="78"/>
      <c r="N102" s="78"/>
      <c r="O102" s="76"/>
      <c r="P102" s="77"/>
      <c r="Q102" s="78"/>
      <c r="R102" s="78"/>
      <c r="S102" s="76"/>
      <c r="T102" s="71"/>
      <c r="U102" s="179"/>
      <c r="V102" s="179"/>
      <c r="W102" s="180"/>
      <c r="X102" s="73"/>
      <c r="Y102" s="179"/>
      <c r="Z102" s="179"/>
      <c r="AA102" s="72"/>
    </row>
    <row r="103" spans="1:29" ht="18" customHeight="1" thickTop="1" x14ac:dyDescent="0.25">
      <c r="A103" s="92"/>
      <c r="B103" s="297" t="s">
        <v>18</v>
      </c>
      <c r="C103" s="298"/>
      <c r="D103" s="301">
        <f t="shared" ref="D103:W103" si="16">SUM(D86:D102)</f>
        <v>1</v>
      </c>
      <c r="E103" s="290">
        <f t="shared" si="16"/>
        <v>24</v>
      </c>
      <c r="F103" s="292">
        <f t="shared" ref="F103:K103" si="17">SUM(F86:F102)</f>
        <v>33</v>
      </c>
      <c r="G103" s="371">
        <f t="shared" si="17"/>
        <v>288</v>
      </c>
      <c r="H103" s="372">
        <f t="shared" si="17"/>
        <v>136</v>
      </c>
      <c r="I103" s="372">
        <f t="shared" si="17"/>
        <v>8</v>
      </c>
      <c r="J103" s="372">
        <f t="shared" si="17"/>
        <v>64</v>
      </c>
      <c r="K103" s="373">
        <f t="shared" si="17"/>
        <v>80</v>
      </c>
      <c r="L103" s="102">
        <f t="shared" si="16"/>
        <v>48</v>
      </c>
      <c r="M103" s="103">
        <f t="shared" si="16"/>
        <v>8</v>
      </c>
      <c r="N103" s="103">
        <f t="shared" si="16"/>
        <v>32</v>
      </c>
      <c r="O103" s="104">
        <f t="shared" si="16"/>
        <v>32</v>
      </c>
      <c r="P103" s="102">
        <f t="shared" si="16"/>
        <v>72</v>
      </c>
      <c r="Q103" s="103">
        <f t="shared" si="16"/>
        <v>0</v>
      </c>
      <c r="R103" s="103">
        <f t="shared" si="16"/>
        <v>0</v>
      </c>
      <c r="S103" s="105">
        <f t="shared" si="16"/>
        <v>40</v>
      </c>
      <c r="T103" s="106">
        <f t="shared" si="16"/>
        <v>16</v>
      </c>
      <c r="U103" s="103">
        <f t="shared" si="16"/>
        <v>0</v>
      </c>
      <c r="V103" s="103">
        <f t="shared" si="16"/>
        <v>32</v>
      </c>
      <c r="W103" s="104">
        <f t="shared" si="16"/>
        <v>8</v>
      </c>
      <c r="X103" s="184">
        <f>SUM(X86:X97)</f>
        <v>0</v>
      </c>
      <c r="Y103" s="185">
        <f>SUM(Y86:Y97)</f>
        <v>0</v>
      </c>
      <c r="Z103" s="185">
        <f>SUM(Z86:Z97)</f>
        <v>0</v>
      </c>
      <c r="AA103" s="186">
        <f>SUM(AA86:AA97)</f>
        <v>0</v>
      </c>
    </row>
    <row r="104" spans="1:29" ht="18" customHeight="1" thickBot="1" x14ac:dyDescent="0.3">
      <c r="A104" s="93"/>
      <c r="B104" s="299"/>
      <c r="C104" s="300"/>
      <c r="D104" s="302"/>
      <c r="E104" s="291"/>
      <c r="F104" s="293"/>
      <c r="G104" s="304"/>
      <c r="H104" s="291"/>
      <c r="I104" s="291"/>
      <c r="J104" s="291"/>
      <c r="K104" s="293"/>
      <c r="L104" s="272">
        <f>SUM(L103:O103)</f>
        <v>120</v>
      </c>
      <c r="M104" s="273"/>
      <c r="N104" s="273"/>
      <c r="O104" s="274"/>
      <c r="P104" s="272">
        <f>SUM(P103:S103)</f>
        <v>112</v>
      </c>
      <c r="Q104" s="273"/>
      <c r="R104" s="273"/>
      <c r="S104" s="274"/>
      <c r="T104" s="272">
        <f>SUM(T103:W103)</f>
        <v>56</v>
      </c>
      <c r="U104" s="273"/>
      <c r="V104" s="273"/>
      <c r="W104" s="273"/>
      <c r="X104" s="378">
        <f>SUM(X103:AA103)</f>
        <v>0</v>
      </c>
      <c r="Y104" s="379"/>
      <c r="Z104" s="379"/>
      <c r="AA104" s="380"/>
    </row>
    <row r="105" spans="1:29" ht="18" customHeight="1" x14ac:dyDescent="0.25">
      <c r="A105" s="275" t="s">
        <v>60</v>
      </c>
      <c r="B105" s="276"/>
      <c r="C105" s="277"/>
      <c r="D105" s="278" t="s">
        <v>7</v>
      </c>
      <c r="E105" s="281" t="s">
        <v>8</v>
      </c>
      <c r="F105" s="283" t="s">
        <v>41</v>
      </c>
      <c r="G105" s="286" t="s">
        <v>5</v>
      </c>
      <c r="H105" s="289" t="s">
        <v>9</v>
      </c>
      <c r="I105" s="289" t="s">
        <v>10</v>
      </c>
      <c r="J105" s="289" t="s">
        <v>11</v>
      </c>
      <c r="K105" s="294" t="s">
        <v>37</v>
      </c>
      <c r="L105" s="253" t="s">
        <v>45</v>
      </c>
      <c r="M105" s="254"/>
      <c r="N105" s="254"/>
      <c r="O105" s="247"/>
      <c r="P105" s="253" t="s">
        <v>46</v>
      </c>
      <c r="Q105" s="254"/>
      <c r="R105" s="254"/>
      <c r="S105" s="255"/>
      <c r="T105" s="296" t="s">
        <v>47</v>
      </c>
      <c r="U105" s="254"/>
      <c r="V105" s="254"/>
      <c r="W105" s="247"/>
      <c r="X105" s="253" t="s">
        <v>48</v>
      </c>
      <c r="Y105" s="254"/>
      <c r="Z105" s="254"/>
      <c r="AA105" s="255"/>
    </row>
    <row r="106" spans="1:29" ht="18" customHeight="1" x14ac:dyDescent="0.25">
      <c r="A106" s="275"/>
      <c r="B106" s="276"/>
      <c r="C106" s="277"/>
      <c r="D106" s="279"/>
      <c r="E106" s="281"/>
      <c r="F106" s="284"/>
      <c r="G106" s="287"/>
      <c r="H106" s="289"/>
      <c r="I106" s="289"/>
      <c r="J106" s="289"/>
      <c r="K106" s="294"/>
      <c r="L106" s="256" t="s">
        <v>9</v>
      </c>
      <c r="M106" s="258" t="s">
        <v>10</v>
      </c>
      <c r="N106" s="260" t="s">
        <v>11</v>
      </c>
      <c r="O106" s="39" t="s">
        <v>49</v>
      </c>
      <c r="P106" s="256" t="s">
        <v>9</v>
      </c>
      <c r="Q106" s="258" t="s">
        <v>10</v>
      </c>
      <c r="R106" s="260" t="s">
        <v>11</v>
      </c>
      <c r="S106" s="39" t="s">
        <v>49</v>
      </c>
      <c r="T106" s="256" t="s">
        <v>9</v>
      </c>
      <c r="U106" s="258" t="s">
        <v>10</v>
      </c>
      <c r="V106" s="260" t="s">
        <v>11</v>
      </c>
      <c r="W106" s="39" t="s">
        <v>49</v>
      </c>
      <c r="X106" s="256" t="s">
        <v>9</v>
      </c>
      <c r="Y106" s="258" t="s">
        <v>10</v>
      </c>
      <c r="Z106" s="260" t="s">
        <v>11</v>
      </c>
      <c r="AA106" s="39" t="s">
        <v>49</v>
      </c>
    </row>
    <row r="107" spans="1:29" ht="18" customHeight="1" thickBot="1" x14ac:dyDescent="0.3">
      <c r="A107" s="275"/>
      <c r="B107" s="276"/>
      <c r="C107" s="277"/>
      <c r="D107" s="280"/>
      <c r="E107" s="282"/>
      <c r="F107" s="285"/>
      <c r="G107" s="288"/>
      <c r="H107" s="259"/>
      <c r="I107" s="259"/>
      <c r="J107" s="259"/>
      <c r="K107" s="295"/>
      <c r="L107" s="257"/>
      <c r="M107" s="259"/>
      <c r="N107" s="261"/>
      <c r="O107" s="11" t="s">
        <v>24</v>
      </c>
      <c r="P107" s="257"/>
      <c r="Q107" s="259"/>
      <c r="R107" s="261"/>
      <c r="S107" s="11" t="s">
        <v>24</v>
      </c>
      <c r="T107" s="257"/>
      <c r="U107" s="259"/>
      <c r="V107" s="261"/>
      <c r="W107" s="11" t="s">
        <v>24</v>
      </c>
      <c r="X107" s="257"/>
      <c r="Y107" s="259"/>
      <c r="Z107" s="261"/>
      <c r="AA107" s="11" t="s">
        <v>24</v>
      </c>
    </row>
    <row r="108" spans="1:29" ht="18" customHeight="1" x14ac:dyDescent="0.25">
      <c r="A108" s="275"/>
      <c r="B108" s="276"/>
      <c r="C108" s="277"/>
      <c r="D108" s="222">
        <f t="shared" ref="D108:AA108" si="18">SUM(D48,D103)</f>
        <v>3</v>
      </c>
      <c r="E108" s="222">
        <f t="shared" si="18"/>
        <v>26</v>
      </c>
      <c r="F108" s="222">
        <f t="shared" si="18"/>
        <v>39</v>
      </c>
      <c r="G108" s="262">
        <f t="shared" si="18"/>
        <v>328</v>
      </c>
      <c r="H108" s="266">
        <f t="shared" si="18"/>
        <v>152</v>
      </c>
      <c r="I108" s="266">
        <f t="shared" si="18"/>
        <v>16</v>
      </c>
      <c r="J108" s="266">
        <f t="shared" si="18"/>
        <v>80</v>
      </c>
      <c r="K108" s="266">
        <f t="shared" si="18"/>
        <v>80</v>
      </c>
      <c r="L108" s="40">
        <f t="shared" si="18"/>
        <v>64</v>
      </c>
      <c r="M108" s="41">
        <f t="shared" si="18"/>
        <v>16</v>
      </c>
      <c r="N108" s="41">
        <f t="shared" si="18"/>
        <v>48</v>
      </c>
      <c r="O108" s="43">
        <f t="shared" si="18"/>
        <v>32</v>
      </c>
      <c r="P108" s="40">
        <f t="shared" si="18"/>
        <v>72</v>
      </c>
      <c r="Q108" s="41">
        <f t="shared" si="18"/>
        <v>0</v>
      </c>
      <c r="R108" s="41">
        <f t="shared" si="18"/>
        <v>0</v>
      </c>
      <c r="S108" s="42">
        <f t="shared" si="18"/>
        <v>40</v>
      </c>
      <c r="T108" s="44">
        <f t="shared" si="18"/>
        <v>16</v>
      </c>
      <c r="U108" s="41">
        <f t="shared" si="18"/>
        <v>0</v>
      </c>
      <c r="V108" s="41">
        <f t="shared" si="18"/>
        <v>32</v>
      </c>
      <c r="W108" s="43">
        <f t="shared" si="18"/>
        <v>8</v>
      </c>
      <c r="X108" s="40">
        <f t="shared" si="18"/>
        <v>0</v>
      </c>
      <c r="Y108" s="41">
        <f t="shared" si="18"/>
        <v>0</v>
      </c>
      <c r="Z108" s="41">
        <f t="shared" si="18"/>
        <v>0</v>
      </c>
      <c r="AA108" s="42">
        <f t="shared" si="18"/>
        <v>0</v>
      </c>
      <c r="AC108" s="219" t="s">
        <v>42</v>
      </c>
    </row>
    <row r="109" spans="1:29" ht="18" customHeight="1" thickBot="1" x14ac:dyDescent="0.3">
      <c r="A109" s="275"/>
      <c r="B109" s="276"/>
      <c r="C109" s="277"/>
      <c r="D109" s="223"/>
      <c r="E109" s="223"/>
      <c r="F109" s="223"/>
      <c r="G109" s="263"/>
      <c r="H109" s="265"/>
      <c r="I109" s="265"/>
      <c r="J109" s="265"/>
      <c r="K109" s="265"/>
      <c r="L109" s="269">
        <f>SUM(L108:O108)</f>
        <v>160</v>
      </c>
      <c r="M109" s="270"/>
      <c r="N109" s="270"/>
      <c r="O109" s="271"/>
      <c r="P109" s="269">
        <f>SUM(P108:S108)</f>
        <v>112</v>
      </c>
      <c r="Q109" s="270"/>
      <c r="R109" s="270"/>
      <c r="S109" s="271"/>
      <c r="T109" s="269">
        <f>SUM(T108:W108)</f>
        <v>56</v>
      </c>
      <c r="U109" s="270"/>
      <c r="V109" s="270"/>
      <c r="W109" s="271"/>
      <c r="X109" s="269">
        <f>SUM(X108:AA108)</f>
        <v>0</v>
      </c>
      <c r="Y109" s="270"/>
      <c r="Z109" s="270"/>
      <c r="AA109" s="271"/>
      <c r="AC109" s="219">
        <f>SUM(L109:AA109)</f>
        <v>328</v>
      </c>
    </row>
    <row r="110" spans="1:29" ht="18" customHeight="1" x14ac:dyDescent="0.25">
      <c r="A110" s="275"/>
      <c r="B110" s="276"/>
      <c r="C110" s="277"/>
      <c r="D110" s="238" t="s">
        <v>19</v>
      </c>
      <c r="E110" s="239"/>
      <c r="F110" s="240"/>
      <c r="G110" s="247" t="s">
        <v>20</v>
      </c>
      <c r="H110" s="248"/>
      <c r="I110" s="248"/>
      <c r="J110" s="248"/>
      <c r="K110" s="249"/>
      <c r="L110" s="250">
        <v>2</v>
      </c>
      <c r="M110" s="251"/>
      <c r="N110" s="251"/>
      <c r="O110" s="252"/>
      <c r="P110" s="250">
        <v>1</v>
      </c>
      <c r="Q110" s="251"/>
      <c r="R110" s="251"/>
      <c r="S110" s="252"/>
      <c r="T110" s="250">
        <v>0</v>
      </c>
      <c r="U110" s="251"/>
      <c r="V110" s="251"/>
      <c r="W110" s="252"/>
      <c r="X110" s="250">
        <v>0</v>
      </c>
      <c r="Y110" s="251"/>
      <c r="Z110" s="251"/>
      <c r="AA110" s="252"/>
      <c r="AC110" s="219">
        <f>SUM(L110:AA110)</f>
        <v>3</v>
      </c>
    </row>
    <row r="111" spans="1:29" ht="18" customHeight="1" x14ac:dyDescent="0.25">
      <c r="A111" s="275"/>
      <c r="B111" s="276"/>
      <c r="C111" s="277"/>
      <c r="D111" s="241"/>
      <c r="E111" s="242"/>
      <c r="F111" s="243"/>
      <c r="G111" s="230" t="s">
        <v>21</v>
      </c>
      <c r="H111" s="231"/>
      <c r="I111" s="231"/>
      <c r="J111" s="231"/>
      <c r="K111" s="232"/>
      <c r="L111" s="227">
        <v>9</v>
      </c>
      <c r="M111" s="228"/>
      <c r="N111" s="228"/>
      <c r="O111" s="229"/>
      <c r="P111" s="227">
        <v>9</v>
      </c>
      <c r="Q111" s="228"/>
      <c r="R111" s="228"/>
      <c r="S111" s="229"/>
      <c r="T111" s="227">
        <v>8</v>
      </c>
      <c r="U111" s="228"/>
      <c r="V111" s="228"/>
      <c r="W111" s="229"/>
      <c r="X111" s="227">
        <v>0</v>
      </c>
      <c r="Y111" s="228"/>
      <c r="Z111" s="228"/>
      <c r="AA111" s="229"/>
      <c r="AC111" s="219">
        <f>SUM(L111:AA111)</f>
        <v>26</v>
      </c>
    </row>
    <row r="112" spans="1:29" ht="18" customHeight="1" thickBot="1" x14ac:dyDescent="0.3">
      <c r="A112" s="275"/>
      <c r="B112" s="276"/>
      <c r="C112" s="277"/>
      <c r="D112" s="244"/>
      <c r="E112" s="245"/>
      <c r="F112" s="246"/>
      <c r="G112" s="230" t="s">
        <v>41</v>
      </c>
      <c r="H112" s="231"/>
      <c r="I112" s="231"/>
      <c r="J112" s="231"/>
      <c r="K112" s="232"/>
      <c r="L112" s="233">
        <v>21</v>
      </c>
      <c r="M112" s="234"/>
      <c r="N112" s="234"/>
      <c r="O112" s="235"/>
      <c r="P112" s="233">
        <v>13</v>
      </c>
      <c r="Q112" s="234"/>
      <c r="R112" s="234"/>
      <c r="S112" s="235"/>
      <c r="T112" s="233">
        <v>5</v>
      </c>
      <c r="U112" s="234"/>
      <c r="V112" s="234"/>
      <c r="W112" s="235"/>
      <c r="X112" s="233">
        <v>0</v>
      </c>
      <c r="Y112" s="234"/>
      <c r="Z112" s="234"/>
      <c r="AA112" s="235"/>
      <c r="AC112" s="219">
        <f>SUM(L112:AA112)</f>
        <v>39</v>
      </c>
    </row>
    <row r="113" spans="1:27" ht="15" customHeight="1" x14ac:dyDescent="0.25">
      <c r="A113" s="129"/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45"/>
      <c r="P113" s="129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45"/>
    </row>
    <row r="114" spans="1:27" ht="18" customHeight="1" x14ac:dyDescent="0.25">
      <c r="A114" s="46" t="s">
        <v>22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6"/>
      <c r="P114" s="134"/>
      <c r="Q114" s="5" t="str">
        <f>Q59</f>
        <v>Obowiązuje od roku akademickiego:2020/2021</v>
      </c>
      <c r="R114" s="2"/>
      <c r="S114" s="135"/>
      <c r="T114" s="135"/>
      <c r="U114" s="135"/>
      <c r="V114" s="135"/>
      <c r="W114" s="135"/>
      <c r="X114" s="47"/>
      <c r="Z114" s="135"/>
      <c r="AA114" s="48"/>
    </row>
    <row r="115" spans="1:27" ht="18" customHeight="1" x14ac:dyDescent="0.25">
      <c r="A115" s="134"/>
      <c r="B115" s="203" t="s">
        <v>127</v>
      </c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  <c r="O115" s="48"/>
      <c r="P115" s="122"/>
      <c r="Q115" s="49" t="s">
        <v>23</v>
      </c>
      <c r="R115" s="2"/>
      <c r="S115" s="123"/>
      <c r="T115" s="123"/>
      <c r="U115" s="123"/>
      <c r="V115" s="123"/>
      <c r="W115" s="123"/>
      <c r="X115" s="123"/>
      <c r="Y115" s="123"/>
      <c r="Z115" s="123"/>
      <c r="AA115" s="124"/>
    </row>
    <row r="116" spans="1:27" ht="18" customHeight="1" x14ac:dyDescent="0.25">
      <c r="A116" s="79"/>
      <c r="B116" s="117" t="s">
        <v>128</v>
      </c>
      <c r="C116" s="5"/>
      <c r="D116" s="5"/>
      <c r="E116" s="135"/>
      <c r="F116" s="135"/>
      <c r="G116" s="135"/>
      <c r="H116" s="135"/>
      <c r="I116" s="135"/>
      <c r="J116" s="135"/>
      <c r="K116" s="135"/>
      <c r="L116" s="135"/>
      <c r="M116" s="135"/>
      <c r="N116" s="135"/>
      <c r="O116" s="48"/>
      <c r="P116" s="122"/>
      <c r="Q116" s="5" t="s">
        <v>9</v>
      </c>
      <c r="R116" s="51" t="s">
        <v>51</v>
      </c>
      <c r="S116" s="123"/>
      <c r="T116" s="123"/>
      <c r="U116" s="123"/>
      <c r="V116" s="123"/>
      <c r="W116" s="123"/>
      <c r="X116" s="123"/>
      <c r="Y116" s="123"/>
      <c r="Z116" s="123"/>
      <c r="AA116" s="124"/>
    </row>
    <row r="117" spans="1:27" ht="18" customHeight="1" x14ac:dyDescent="0.25">
      <c r="A117" s="79"/>
      <c r="B117" s="236" t="s">
        <v>129</v>
      </c>
      <c r="C117" s="236"/>
      <c r="D117" s="236"/>
      <c r="E117" s="236"/>
      <c r="F117" s="236"/>
      <c r="G117" s="236"/>
      <c r="H117" s="236"/>
      <c r="I117" s="236"/>
      <c r="J117" s="236"/>
      <c r="K117" s="236"/>
      <c r="L117" s="236"/>
      <c r="M117" s="236"/>
      <c r="N117" s="236"/>
      <c r="O117" s="237"/>
      <c r="P117" s="122"/>
      <c r="Q117" s="5" t="s">
        <v>10</v>
      </c>
      <c r="R117" s="51" t="s">
        <v>52</v>
      </c>
      <c r="S117" s="123"/>
      <c r="T117" s="123"/>
      <c r="U117" s="5"/>
      <c r="V117" s="123"/>
      <c r="W117" s="123"/>
      <c r="X117" s="123"/>
      <c r="Y117" s="123"/>
      <c r="Z117" s="123"/>
      <c r="AA117" s="124"/>
    </row>
    <row r="118" spans="1:27" ht="18" customHeight="1" x14ac:dyDescent="0.25">
      <c r="A118" s="79"/>
      <c r="B118" s="203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6"/>
      <c r="P118" s="122"/>
      <c r="Q118" s="5" t="s">
        <v>11</v>
      </c>
      <c r="R118" s="51" t="s">
        <v>53</v>
      </c>
      <c r="S118" s="123"/>
      <c r="T118" s="123"/>
      <c r="U118" s="123"/>
      <c r="V118" s="123"/>
      <c r="W118" s="123"/>
      <c r="X118" s="123"/>
      <c r="Y118" s="123"/>
      <c r="Z118" s="123"/>
      <c r="AA118" s="124"/>
    </row>
    <row r="119" spans="1:27" ht="18" customHeight="1" x14ac:dyDescent="0.25">
      <c r="A119" s="79"/>
      <c r="B119" s="81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6"/>
      <c r="P119" s="122"/>
      <c r="Q119" s="5" t="s">
        <v>49</v>
      </c>
      <c r="R119" s="51" t="s">
        <v>54</v>
      </c>
      <c r="S119" s="123"/>
      <c r="T119" s="123"/>
      <c r="U119" s="123"/>
      <c r="V119" s="123"/>
      <c r="W119" s="123"/>
      <c r="X119" s="123"/>
      <c r="Y119" s="123"/>
      <c r="Z119" s="123"/>
      <c r="AA119" s="124"/>
    </row>
    <row r="120" spans="1:27" ht="18" customHeight="1" x14ac:dyDescent="0.25">
      <c r="A120" s="79"/>
      <c r="B120" s="51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6"/>
      <c r="P120" s="122"/>
      <c r="Q120" s="5" t="s">
        <v>24</v>
      </c>
      <c r="R120" s="51" t="s">
        <v>55</v>
      </c>
      <c r="S120" s="123"/>
      <c r="T120" s="123"/>
      <c r="U120" s="123"/>
      <c r="V120" s="5"/>
      <c r="W120" s="5"/>
      <c r="X120" s="5"/>
      <c r="Y120" s="5"/>
      <c r="Z120" s="123"/>
      <c r="AA120" s="124"/>
    </row>
    <row r="121" spans="1:27" ht="18" customHeight="1" x14ac:dyDescent="0.25">
      <c r="A121" s="79"/>
      <c r="B121" s="51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6"/>
      <c r="P121" s="122"/>
      <c r="Q121" s="5" t="s">
        <v>56</v>
      </c>
      <c r="R121" s="51" t="s">
        <v>57</v>
      </c>
      <c r="S121" s="123"/>
      <c r="T121" s="123"/>
      <c r="U121" s="123"/>
      <c r="V121" s="123"/>
      <c r="W121" s="123"/>
      <c r="X121" s="123"/>
      <c r="Y121" s="123"/>
      <c r="Z121" s="123"/>
      <c r="AA121" s="124"/>
    </row>
    <row r="122" spans="1:27" ht="18" customHeight="1" x14ac:dyDescent="0.25">
      <c r="A122" s="79"/>
      <c r="B122" s="49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6"/>
      <c r="P122" s="122"/>
      <c r="Q122" s="57"/>
      <c r="R122" s="125" t="s">
        <v>25</v>
      </c>
      <c r="S122" s="5" t="s">
        <v>26</v>
      </c>
      <c r="T122" s="123"/>
      <c r="U122" s="123"/>
      <c r="V122" s="123"/>
      <c r="W122" s="123"/>
      <c r="X122" s="123"/>
      <c r="Y122" s="123"/>
      <c r="Z122" s="123"/>
      <c r="AA122" s="124"/>
    </row>
    <row r="123" spans="1:27" ht="18" customHeight="1" thickBot="1" x14ac:dyDescent="0.3">
      <c r="A123" s="58"/>
      <c r="B123" s="59"/>
      <c r="C123" s="59"/>
      <c r="D123" s="59"/>
      <c r="E123" s="60"/>
      <c r="F123" s="60"/>
      <c r="G123" s="60"/>
      <c r="H123" s="60"/>
      <c r="I123" s="60"/>
      <c r="J123" s="60"/>
      <c r="K123" s="59"/>
      <c r="L123" s="59"/>
      <c r="M123" s="59"/>
      <c r="N123" s="59"/>
      <c r="O123" s="61"/>
      <c r="P123" s="224" t="s">
        <v>34</v>
      </c>
      <c r="Q123" s="225"/>
      <c r="R123" s="225"/>
      <c r="S123" s="225"/>
      <c r="T123" s="225"/>
      <c r="U123" s="225"/>
      <c r="V123" s="225"/>
      <c r="W123" s="225"/>
      <c r="X123" s="225"/>
      <c r="Y123" s="225"/>
      <c r="Z123" s="225"/>
      <c r="AA123" s="226"/>
    </row>
    <row r="124" spans="1:27" ht="18" customHeight="1" thickBot="1" x14ac:dyDescent="0.3">
      <c r="A124" s="59"/>
      <c r="B124" s="5"/>
      <c r="C124" s="5"/>
      <c r="D124" s="5"/>
      <c r="E124" s="107"/>
      <c r="F124" s="107"/>
      <c r="G124" s="107"/>
      <c r="H124" s="107"/>
      <c r="I124" s="107"/>
      <c r="J124" s="107"/>
      <c r="K124" s="5"/>
      <c r="L124" s="5"/>
      <c r="M124" s="5"/>
      <c r="N124" s="5"/>
      <c r="O124" s="5"/>
      <c r="P124" s="125"/>
      <c r="Q124" s="125"/>
      <c r="R124" s="125"/>
      <c r="S124" s="125"/>
      <c r="T124" s="125"/>
      <c r="U124" s="125"/>
      <c r="V124" s="125"/>
      <c r="W124" s="125"/>
      <c r="X124" s="125"/>
      <c r="Y124" s="125"/>
      <c r="Z124" s="125"/>
      <c r="AA124" s="127"/>
    </row>
    <row r="125" spans="1:27" ht="18" customHeight="1" x14ac:dyDescent="0.25">
      <c r="A125" s="129"/>
      <c r="B125" s="130"/>
      <c r="C125" s="131"/>
      <c r="D125" s="362" t="str">
        <f>(D29)</f>
        <v>PLAN STUDIÓW NR VII</v>
      </c>
      <c r="E125" s="363"/>
      <c r="F125" s="363"/>
      <c r="G125" s="363"/>
      <c r="H125" s="363"/>
      <c r="I125" s="363"/>
      <c r="J125" s="363"/>
      <c r="K125" s="363"/>
      <c r="L125" s="363"/>
      <c r="M125" s="363"/>
      <c r="N125" s="363"/>
      <c r="O125" s="363"/>
      <c r="P125" s="363"/>
      <c r="Q125" s="363"/>
      <c r="R125" s="363"/>
      <c r="S125" s="364"/>
      <c r="T125" s="368"/>
      <c r="U125" s="369"/>
      <c r="V125" s="369"/>
      <c r="W125" s="369"/>
      <c r="X125" s="369"/>
      <c r="Y125" s="369"/>
      <c r="Z125" s="369"/>
      <c r="AA125" s="370"/>
    </row>
    <row r="126" spans="1:27" ht="18" customHeight="1" x14ac:dyDescent="0.25">
      <c r="A126" s="358" t="s">
        <v>83</v>
      </c>
      <c r="B126" s="242"/>
      <c r="C126" s="350"/>
      <c r="D126" s="365"/>
      <c r="E126" s="366"/>
      <c r="F126" s="366"/>
      <c r="G126" s="366"/>
      <c r="H126" s="366"/>
      <c r="I126" s="366"/>
      <c r="J126" s="366"/>
      <c r="K126" s="366"/>
      <c r="L126" s="366"/>
      <c r="M126" s="366"/>
      <c r="N126" s="366"/>
      <c r="O126" s="366"/>
      <c r="P126" s="366"/>
      <c r="Q126" s="366"/>
      <c r="R126" s="366"/>
      <c r="S126" s="367"/>
      <c r="T126" s="359"/>
      <c r="U126" s="360"/>
      <c r="V126" s="360"/>
      <c r="W126" s="360"/>
      <c r="X126" s="360"/>
      <c r="Y126" s="360"/>
      <c r="Z126" s="360"/>
      <c r="AA126" s="361"/>
    </row>
    <row r="127" spans="1:27" ht="18" customHeight="1" x14ac:dyDescent="0.25">
      <c r="A127" s="358" t="s">
        <v>84</v>
      </c>
      <c r="B127" s="242"/>
      <c r="C127" s="350"/>
      <c r="D127" s="365"/>
      <c r="E127" s="366"/>
      <c r="F127" s="366"/>
      <c r="G127" s="366"/>
      <c r="H127" s="366"/>
      <c r="I127" s="366"/>
      <c r="J127" s="366"/>
      <c r="K127" s="366"/>
      <c r="L127" s="366"/>
      <c r="M127" s="366"/>
      <c r="N127" s="366"/>
      <c r="O127" s="366"/>
      <c r="P127" s="366"/>
      <c r="Q127" s="366"/>
      <c r="R127" s="366"/>
      <c r="S127" s="367"/>
      <c r="T127" s="359"/>
      <c r="U127" s="360"/>
      <c r="V127" s="360"/>
      <c r="W127" s="360"/>
      <c r="X127" s="360"/>
      <c r="Y127" s="360"/>
      <c r="Z127" s="360"/>
      <c r="AA127" s="361"/>
    </row>
    <row r="128" spans="1:27" ht="18" customHeight="1" x14ac:dyDescent="0.25">
      <c r="A128" s="355"/>
      <c r="B128" s="242"/>
      <c r="C128" s="350"/>
      <c r="D128" s="135" t="s">
        <v>78</v>
      </c>
      <c r="E128" s="2"/>
      <c r="F128" s="2"/>
      <c r="G128" s="2"/>
      <c r="H128" s="49" t="str">
        <f>(C7)</f>
        <v>PROFIL OGÓLNOAKADEMICKI</v>
      </c>
      <c r="J128" s="4"/>
      <c r="K128" s="4"/>
      <c r="L128" s="4"/>
      <c r="M128" s="4"/>
      <c r="N128" s="4"/>
      <c r="O128" s="4"/>
      <c r="P128" s="5"/>
      <c r="Q128" s="5"/>
      <c r="R128" s="5"/>
      <c r="S128" s="6"/>
      <c r="T128" s="349"/>
      <c r="U128" s="242"/>
      <c r="V128" s="242"/>
      <c r="W128" s="242"/>
      <c r="X128" s="242"/>
      <c r="Y128" s="242"/>
      <c r="Z128" s="242"/>
      <c r="AA128" s="356"/>
    </row>
    <row r="129" spans="1:29" ht="18" customHeight="1" x14ac:dyDescent="0.25">
      <c r="A129" s="349"/>
      <c r="B129" s="242"/>
      <c r="C129" s="350"/>
      <c r="D129" s="135" t="s">
        <v>63</v>
      </c>
      <c r="E129" s="2"/>
      <c r="F129" s="2"/>
      <c r="G129" s="135"/>
      <c r="H129" s="4" t="str">
        <f>(C8)</f>
        <v>STUDIA DRUGIEGO STOPNIA (1,5-letnie)</v>
      </c>
      <c r="J129" s="4"/>
      <c r="K129" s="4"/>
      <c r="L129" s="4"/>
      <c r="M129" s="4"/>
      <c r="N129" s="4"/>
      <c r="O129" s="4"/>
      <c r="P129" s="5"/>
      <c r="Q129" s="5"/>
      <c r="R129" s="5"/>
      <c r="S129" s="6"/>
      <c r="T129" s="343"/>
      <c r="U129" s="344"/>
      <c r="V129" s="344"/>
      <c r="W129" s="344"/>
      <c r="X129" s="344"/>
      <c r="Y129" s="344"/>
      <c r="Z129" s="344"/>
      <c r="AA129" s="357"/>
    </row>
    <row r="130" spans="1:29" ht="18" customHeight="1" x14ac:dyDescent="0.25">
      <c r="A130" s="349" t="s">
        <v>61</v>
      </c>
      <c r="B130" s="242"/>
      <c r="C130" s="350"/>
      <c r="D130" s="135" t="s">
        <v>62</v>
      </c>
      <c r="E130" s="2"/>
      <c r="F130" s="2"/>
      <c r="G130" s="135"/>
      <c r="H130" s="4" t="str">
        <f>(C9)</f>
        <v>STUDIA NIESTACJONARNE</v>
      </c>
      <c r="J130" s="4"/>
      <c r="K130" s="4"/>
      <c r="L130" s="4"/>
      <c r="M130" s="4"/>
      <c r="N130" s="4"/>
      <c r="O130" s="4"/>
      <c r="P130" s="5"/>
      <c r="Q130" s="5"/>
      <c r="R130" s="5"/>
      <c r="S130" s="6"/>
      <c r="T130" s="346"/>
      <c r="U130" s="347"/>
      <c r="V130" s="347"/>
      <c r="W130" s="347"/>
      <c r="X130" s="347"/>
      <c r="Y130" s="347"/>
      <c r="Z130" s="347"/>
      <c r="AA130" s="348"/>
    </row>
    <row r="131" spans="1:29" ht="18" customHeight="1" x14ac:dyDescent="0.25">
      <c r="A131" s="343" t="s">
        <v>39</v>
      </c>
      <c r="B131" s="344"/>
      <c r="C131" s="345"/>
      <c r="D131" s="135" t="s">
        <v>0</v>
      </c>
      <c r="E131" s="135"/>
      <c r="F131" s="135"/>
      <c r="G131" s="135"/>
      <c r="H131" s="4" t="str">
        <f>(C6)</f>
        <v>INŻYNIERIA ŚRODOWISKA</v>
      </c>
      <c r="J131" s="4"/>
      <c r="K131" s="4"/>
      <c r="L131" s="4"/>
      <c r="M131" s="4"/>
      <c r="N131" s="4"/>
      <c r="O131" s="4"/>
      <c r="P131" s="5"/>
      <c r="Q131" s="5"/>
      <c r="R131" s="5"/>
      <c r="S131" s="6"/>
      <c r="T131" s="346" t="s">
        <v>76</v>
      </c>
      <c r="U131" s="347"/>
      <c r="V131" s="347"/>
      <c r="W131" s="347"/>
      <c r="X131" s="347"/>
      <c r="Y131" s="347"/>
      <c r="Z131" s="347"/>
      <c r="AA131" s="348"/>
    </row>
    <row r="132" spans="1:29" ht="18" customHeight="1" x14ac:dyDescent="0.25">
      <c r="A132" s="349" t="s">
        <v>40</v>
      </c>
      <c r="B132" s="242"/>
      <c r="C132" s="350"/>
      <c r="D132" s="7" t="s">
        <v>1</v>
      </c>
      <c r="E132" s="135"/>
      <c r="F132" s="135"/>
      <c r="G132" s="135"/>
      <c r="H132" s="4" t="str">
        <f>H77</f>
        <v>INSTALACJE SANITARNE I PRZEMYSŁOWE</v>
      </c>
      <c r="J132" s="5"/>
      <c r="K132" s="4"/>
      <c r="L132" s="4"/>
      <c r="M132" s="4"/>
      <c r="N132" s="4"/>
      <c r="O132" s="4"/>
      <c r="P132" s="5"/>
      <c r="Q132" s="5"/>
      <c r="R132" s="5"/>
      <c r="S132" s="6"/>
      <c r="T132" s="346" t="s">
        <v>77</v>
      </c>
      <c r="U132" s="347"/>
      <c r="V132" s="347"/>
      <c r="W132" s="347"/>
      <c r="X132" s="347"/>
      <c r="Y132" s="347"/>
      <c r="Z132" s="347"/>
      <c r="AA132" s="348"/>
    </row>
    <row r="133" spans="1:29" ht="18" customHeight="1" thickBot="1" x14ac:dyDescent="0.3">
      <c r="A133" s="126"/>
      <c r="B133" s="127"/>
      <c r="C133" s="128"/>
      <c r="D133" s="7"/>
      <c r="E133" s="135"/>
      <c r="F133" s="135"/>
      <c r="G133" s="135"/>
      <c r="H133" s="135"/>
      <c r="I133" s="3"/>
      <c r="J133" s="135"/>
      <c r="K133" s="3"/>
      <c r="L133" s="4"/>
      <c r="M133" s="4"/>
      <c r="N133" s="4"/>
      <c r="O133" s="4"/>
      <c r="P133" s="5"/>
      <c r="Q133" s="5"/>
      <c r="R133" s="5"/>
      <c r="S133" s="6"/>
      <c r="T133" s="351"/>
      <c r="U133" s="352"/>
      <c r="V133" s="352"/>
      <c r="W133" s="352"/>
      <c r="X133" s="352"/>
      <c r="Y133" s="352"/>
      <c r="Z133" s="352"/>
      <c r="AA133" s="353"/>
    </row>
    <row r="134" spans="1:29" ht="8.25" customHeight="1" thickBot="1" x14ac:dyDescent="0.3">
      <c r="A134" s="354"/>
      <c r="B134" s="354"/>
      <c r="C134" s="354"/>
      <c r="D134" s="354"/>
      <c r="E134" s="354"/>
      <c r="F134" s="354"/>
      <c r="G134" s="354"/>
      <c r="H134" s="354"/>
      <c r="I134" s="354"/>
      <c r="J134" s="354"/>
      <c r="K134" s="354"/>
      <c r="L134" s="354"/>
      <c r="M134" s="354"/>
      <c r="N134" s="354"/>
      <c r="O134" s="354"/>
      <c r="P134" s="354"/>
      <c r="Q134" s="354"/>
      <c r="R134" s="354"/>
      <c r="S134" s="354"/>
      <c r="T134" s="354"/>
      <c r="U134" s="354"/>
      <c r="V134" s="354"/>
      <c r="W134" s="354"/>
      <c r="X134" s="354"/>
      <c r="Y134" s="354"/>
      <c r="Z134" s="354"/>
      <c r="AA134" s="354"/>
    </row>
    <row r="135" spans="1:29" ht="18" customHeight="1" x14ac:dyDescent="0.25">
      <c r="A135" s="316" t="s">
        <v>43</v>
      </c>
      <c r="B135" s="319" t="s">
        <v>69</v>
      </c>
      <c r="C135" s="320"/>
      <c r="D135" s="325" t="s">
        <v>3</v>
      </c>
      <c r="E135" s="320"/>
      <c r="F135" s="326"/>
      <c r="G135" s="329" t="s">
        <v>4</v>
      </c>
      <c r="H135" s="248"/>
      <c r="I135" s="248"/>
      <c r="J135" s="248"/>
      <c r="K135" s="248"/>
      <c r="L135" s="329" t="s">
        <v>44</v>
      </c>
      <c r="M135" s="248"/>
      <c r="N135" s="248"/>
      <c r="O135" s="248"/>
      <c r="P135" s="248"/>
      <c r="Q135" s="248"/>
      <c r="R135" s="248"/>
      <c r="S135" s="248"/>
      <c r="T135" s="248"/>
      <c r="U135" s="248"/>
      <c r="V135" s="248"/>
      <c r="W135" s="248"/>
      <c r="X135" s="248"/>
      <c r="Y135" s="248"/>
      <c r="Z135" s="248"/>
      <c r="AA135" s="249"/>
    </row>
    <row r="136" spans="1:29" ht="18" customHeight="1" x14ac:dyDescent="0.25">
      <c r="A136" s="317"/>
      <c r="B136" s="321"/>
      <c r="C136" s="322"/>
      <c r="D136" s="327"/>
      <c r="E136" s="322"/>
      <c r="F136" s="328"/>
      <c r="G136" s="330" t="s">
        <v>5</v>
      </c>
      <c r="H136" s="289" t="s">
        <v>6</v>
      </c>
      <c r="I136" s="289"/>
      <c r="J136" s="289"/>
      <c r="K136" s="294"/>
      <c r="L136" s="331" t="s">
        <v>45</v>
      </c>
      <c r="M136" s="332"/>
      <c r="N136" s="332"/>
      <c r="O136" s="230"/>
      <c r="P136" s="331" t="s">
        <v>46</v>
      </c>
      <c r="Q136" s="332"/>
      <c r="R136" s="332"/>
      <c r="S136" s="333"/>
      <c r="T136" s="334" t="s">
        <v>47</v>
      </c>
      <c r="U136" s="332"/>
      <c r="V136" s="332"/>
      <c r="W136" s="230"/>
      <c r="X136" s="331" t="s">
        <v>48</v>
      </c>
      <c r="Y136" s="332"/>
      <c r="Z136" s="332"/>
      <c r="AA136" s="333"/>
    </row>
    <row r="137" spans="1:29" ht="18" customHeight="1" x14ac:dyDescent="0.25">
      <c r="A137" s="317"/>
      <c r="B137" s="321"/>
      <c r="C137" s="322"/>
      <c r="D137" s="335" t="s">
        <v>7</v>
      </c>
      <c r="E137" s="337" t="s">
        <v>8</v>
      </c>
      <c r="F137" s="283" t="s">
        <v>41</v>
      </c>
      <c r="G137" s="287"/>
      <c r="H137" s="289" t="s">
        <v>9</v>
      </c>
      <c r="I137" s="289" t="s">
        <v>10</v>
      </c>
      <c r="J137" s="289" t="s">
        <v>11</v>
      </c>
      <c r="K137" s="294" t="s">
        <v>37</v>
      </c>
      <c r="L137" s="340" t="s">
        <v>70</v>
      </c>
      <c r="M137" s="341"/>
      <c r="N137" s="341"/>
      <c r="O137" s="341"/>
      <c r="P137" s="341"/>
      <c r="Q137" s="341"/>
      <c r="R137" s="341"/>
      <c r="S137" s="341"/>
      <c r="T137" s="341"/>
      <c r="U137" s="341"/>
      <c r="V137" s="341"/>
      <c r="W137" s="341"/>
      <c r="X137" s="341"/>
      <c r="Y137" s="341"/>
      <c r="Z137" s="341"/>
      <c r="AA137" s="342"/>
    </row>
    <row r="138" spans="1:29" ht="18" customHeight="1" x14ac:dyDescent="0.25">
      <c r="A138" s="317"/>
      <c r="B138" s="321"/>
      <c r="C138" s="322"/>
      <c r="D138" s="335"/>
      <c r="E138" s="338"/>
      <c r="F138" s="284"/>
      <c r="G138" s="287"/>
      <c r="H138" s="289"/>
      <c r="I138" s="289"/>
      <c r="J138" s="289"/>
      <c r="K138" s="294"/>
      <c r="L138" s="256" t="s">
        <v>9</v>
      </c>
      <c r="M138" s="258" t="s">
        <v>10</v>
      </c>
      <c r="N138" s="260" t="s">
        <v>11</v>
      </c>
      <c r="O138" s="10" t="s">
        <v>49</v>
      </c>
      <c r="P138" s="256" t="s">
        <v>9</v>
      </c>
      <c r="Q138" s="258" t="s">
        <v>10</v>
      </c>
      <c r="R138" s="260" t="s">
        <v>11</v>
      </c>
      <c r="S138" s="10" t="s">
        <v>49</v>
      </c>
      <c r="T138" s="256" t="s">
        <v>9</v>
      </c>
      <c r="U138" s="258" t="s">
        <v>10</v>
      </c>
      <c r="V138" s="260" t="s">
        <v>11</v>
      </c>
      <c r="W138" s="10" t="s">
        <v>49</v>
      </c>
      <c r="X138" s="256" t="s">
        <v>9</v>
      </c>
      <c r="Y138" s="258" t="s">
        <v>10</v>
      </c>
      <c r="Z138" s="260" t="s">
        <v>11</v>
      </c>
      <c r="AA138" s="10" t="s">
        <v>49</v>
      </c>
    </row>
    <row r="139" spans="1:29" ht="18" customHeight="1" thickBot="1" x14ac:dyDescent="0.3">
      <c r="A139" s="318"/>
      <c r="B139" s="323"/>
      <c r="C139" s="324"/>
      <c r="D139" s="336"/>
      <c r="E139" s="339"/>
      <c r="F139" s="285"/>
      <c r="G139" s="288"/>
      <c r="H139" s="259"/>
      <c r="I139" s="259"/>
      <c r="J139" s="259"/>
      <c r="K139" s="295"/>
      <c r="L139" s="257"/>
      <c r="M139" s="259"/>
      <c r="N139" s="261"/>
      <c r="O139" s="11" t="s">
        <v>24</v>
      </c>
      <c r="P139" s="257"/>
      <c r="Q139" s="259"/>
      <c r="R139" s="261"/>
      <c r="S139" s="11" t="s">
        <v>24</v>
      </c>
      <c r="T139" s="257"/>
      <c r="U139" s="259"/>
      <c r="V139" s="261"/>
      <c r="W139" s="11" t="s">
        <v>24</v>
      </c>
      <c r="X139" s="257"/>
      <c r="Y139" s="259"/>
      <c r="Z139" s="261"/>
      <c r="AA139" s="11" t="s">
        <v>24</v>
      </c>
    </row>
    <row r="140" spans="1:29" ht="18" customHeight="1" thickBot="1" x14ac:dyDescent="0.3">
      <c r="A140" s="91" t="s">
        <v>35</v>
      </c>
      <c r="B140" s="313" t="s">
        <v>38</v>
      </c>
      <c r="C140" s="313"/>
      <c r="D140" s="313"/>
      <c r="E140" s="313"/>
      <c r="F140" s="313"/>
      <c r="G140" s="313"/>
      <c r="H140" s="313"/>
      <c r="I140" s="313"/>
      <c r="J140" s="313"/>
      <c r="K140" s="313"/>
      <c r="L140" s="314"/>
      <c r="M140" s="314"/>
      <c r="N140" s="314"/>
      <c r="O140" s="314"/>
      <c r="P140" s="314"/>
      <c r="Q140" s="314"/>
      <c r="R140" s="314"/>
      <c r="S140" s="314"/>
      <c r="T140" s="314"/>
      <c r="U140" s="314"/>
      <c r="V140" s="314"/>
      <c r="W140" s="314"/>
      <c r="X140" s="314"/>
      <c r="Y140" s="314"/>
      <c r="Z140" s="314"/>
      <c r="AA140" s="315"/>
    </row>
    <row r="141" spans="1:29" ht="18" customHeight="1" x14ac:dyDescent="0.25">
      <c r="A141" s="12" t="s">
        <v>13</v>
      </c>
      <c r="B141" s="376" t="s">
        <v>137</v>
      </c>
      <c r="C141" s="377"/>
      <c r="D141" s="13">
        <v>1</v>
      </c>
      <c r="E141" s="133">
        <v>1</v>
      </c>
      <c r="F141" s="14">
        <v>3</v>
      </c>
      <c r="G141" s="158">
        <f>SUM(H141:K141)</f>
        <v>32</v>
      </c>
      <c r="H141" s="187">
        <f>(L141+P141+T141+X141)</f>
        <v>16</v>
      </c>
      <c r="I141" s="187">
        <f t="shared" ref="I141:K152" si="19">(M141+Q141+U141+Y141)</f>
        <v>0</v>
      </c>
      <c r="J141" s="187">
        <f t="shared" si="19"/>
        <v>0</v>
      </c>
      <c r="K141" s="187">
        <f t="shared" si="19"/>
        <v>16</v>
      </c>
      <c r="L141" s="188"/>
      <c r="M141" s="189"/>
      <c r="N141" s="190"/>
      <c r="O141" s="191"/>
      <c r="P141" s="188"/>
      <c r="Q141" s="192"/>
      <c r="R141" s="192"/>
      <c r="S141" s="193"/>
      <c r="T141" s="178">
        <v>16</v>
      </c>
      <c r="U141" s="192"/>
      <c r="V141" s="192"/>
      <c r="W141" s="193">
        <v>16</v>
      </c>
      <c r="X141" s="64"/>
      <c r="Y141" s="62"/>
      <c r="Z141" s="62"/>
      <c r="AA141" s="63"/>
      <c r="AC141" s="220"/>
    </row>
    <row r="142" spans="1:29" ht="18" customHeight="1" x14ac:dyDescent="0.25">
      <c r="A142" s="28" t="s">
        <v>14</v>
      </c>
      <c r="B142" s="374" t="s">
        <v>138</v>
      </c>
      <c r="C142" s="375"/>
      <c r="D142" s="67"/>
      <c r="E142" s="132">
        <v>2</v>
      </c>
      <c r="F142" s="68">
        <v>2</v>
      </c>
      <c r="G142" s="167">
        <f>SUM(H142:K142)</f>
        <v>16</v>
      </c>
      <c r="H142" s="194">
        <f>(L142+P142+T142+X142)</f>
        <v>8</v>
      </c>
      <c r="I142" s="194">
        <f t="shared" si="19"/>
        <v>0</v>
      </c>
      <c r="J142" s="194">
        <f t="shared" si="19"/>
        <v>0</v>
      </c>
      <c r="K142" s="194">
        <f t="shared" si="19"/>
        <v>8</v>
      </c>
      <c r="L142" s="195"/>
      <c r="M142" s="196"/>
      <c r="N142" s="196"/>
      <c r="O142" s="197"/>
      <c r="P142" s="198">
        <v>8</v>
      </c>
      <c r="Q142" s="198"/>
      <c r="R142" s="198"/>
      <c r="S142" s="199">
        <v>8</v>
      </c>
      <c r="T142" s="198"/>
      <c r="U142" s="198"/>
      <c r="V142" s="198"/>
      <c r="W142" s="199"/>
      <c r="X142" s="71"/>
      <c r="Y142" s="69"/>
      <c r="Z142" s="69"/>
      <c r="AA142" s="70"/>
      <c r="AC142" s="220"/>
    </row>
    <row r="143" spans="1:29" ht="18" customHeight="1" x14ac:dyDescent="0.25">
      <c r="A143" s="28" t="s">
        <v>15</v>
      </c>
      <c r="B143" s="311" t="s">
        <v>108</v>
      </c>
      <c r="C143" s="312"/>
      <c r="D143" s="67"/>
      <c r="E143" s="132">
        <v>2</v>
      </c>
      <c r="F143" s="68">
        <v>2</v>
      </c>
      <c r="G143" s="167">
        <f>SUM(H143:K143)</f>
        <v>16</v>
      </c>
      <c r="H143" s="194">
        <f t="shared" ref="H143:H152" si="20">(L143+P143+T143+X143)</f>
        <v>8</v>
      </c>
      <c r="I143" s="194">
        <f t="shared" si="19"/>
        <v>0</v>
      </c>
      <c r="J143" s="194">
        <f t="shared" si="19"/>
        <v>0</v>
      </c>
      <c r="K143" s="194">
        <f t="shared" si="19"/>
        <v>8</v>
      </c>
      <c r="L143" s="195"/>
      <c r="M143" s="196"/>
      <c r="N143" s="196"/>
      <c r="O143" s="197"/>
      <c r="P143" s="198">
        <v>8</v>
      </c>
      <c r="Q143" s="198"/>
      <c r="R143" s="198"/>
      <c r="S143" s="199">
        <v>8</v>
      </c>
      <c r="T143" s="198"/>
      <c r="U143" s="198"/>
      <c r="V143" s="198"/>
      <c r="W143" s="199"/>
      <c r="X143" s="71"/>
      <c r="Y143" s="69"/>
      <c r="Z143" s="69"/>
      <c r="AA143" s="70"/>
      <c r="AC143" s="220"/>
    </row>
    <row r="144" spans="1:29" ht="18" customHeight="1" x14ac:dyDescent="0.25">
      <c r="A144" s="28" t="s">
        <v>16</v>
      </c>
      <c r="B144" s="311" t="s">
        <v>109</v>
      </c>
      <c r="C144" s="312"/>
      <c r="D144" s="67">
        <v>1</v>
      </c>
      <c r="E144" s="132">
        <v>1</v>
      </c>
      <c r="F144" s="68">
        <v>3</v>
      </c>
      <c r="G144" s="167">
        <f>SUM(H144:K144)</f>
        <v>24</v>
      </c>
      <c r="H144" s="194">
        <f t="shared" si="20"/>
        <v>8</v>
      </c>
      <c r="I144" s="194">
        <f t="shared" si="19"/>
        <v>0</v>
      </c>
      <c r="J144" s="194">
        <f t="shared" si="19"/>
        <v>0</v>
      </c>
      <c r="K144" s="194">
        <f t="shared" si="19"/>
        <v>16</v>
      </c>
      <c r="L144" s="195"/>
      <c r="M144" s="196"/>
      <c r="N144" s="196"/>
      <c r="O144" s="197"/>
      <c r="P144" s="178">
        <v>8</v>
      </c>
      <c r="Q144" s="198"/>
      <c r="R144" s="198"/>
      <c r="S144" s="199">
        <v>16</v>
      </c>
      <c r="T144" s="198"/>
      <c r="U144" s="198"/>
      <c r="V144" s="198"/>
      <c r="W144" s="199"/>
      <c r="X144" s="71"/>
      <c r="Y144" s="69"/>
      <c r="Z144" s="69"/>
      <c r="AA144" s="70"/>
      <c r="AC144" s="220"/>
    </row>
    <row r="145" spans="1:29" ht="18" customHeight="1" x14ac:dyDescent="0.25">
      <c r="A145" s="28" t="s">
        <v>17</v>
      </c>
      <c r="B145" s="311" t="s">
        <v>110</v>
      </c>
      <c r="C145" s="312"/>
      <c r="D145" s="67">
        <v>1</v>
      </c>
      <c r="E145" s="132">
        <v>1</v>
      </c>
      <c r="F145" s="68">
        <v>3</v>
      </c>
      <c r="G145" s="167">
        <f>SUM(H145:K145)</f>
        <v>24</v>
      </c>
      <c r="H145" s="194">
        <f t="shared" si="20"/>
        <v>8</v>
      </c>
      <c r="I145" s="194"/>
      <c r="J145" s="194"/>
      <c r="K145" s="194">
        <f t="shared" si="19"/>
        <v>16</v>
      </c>
      <c r="L145" s="195"/>
      <c r="M145" s="196"/>
      <c r="N145" s="196"/>
      <c r="O145" s="197"/>
      <c r="P145" s="178">
        <v>8</v>
      </c>
      <c r="Q145" s="198"/>
      <c r="R145" s="198"/>
      <c r="S145" s="199">
        <v>16</v>
      </c>
      <c r="T145" s="198"/>
      <c r="U145" s="198"/>
      <c r="V145" s="198"/>
      <c r="W145" s="199"/>
      <c r="X145" s="71"/>
      <c r="Y145" s="69"/>
      <c r="Z145" s="69"/>
      <c r="AA145" s="70"/>
      <c r="AC145" s="220"/>
    </row>
    <row r="146" spans="1:29" ht="18" customHeight="1" x14ac:dyDescent="0.25">
      <c r="A146" s="28" t="s">
        <v>29</v>
      </c>
      <c r="B146" s="311" t="s">
        <v>111</v>
      </c>
      <c r="C146" s="312"/>
      <c r="D146" s="67">
        <v>1</v>
      </c>
      <c r="E146" s="132">
        <v>1</v>
      </c>
      <c r="F146" s="68">
        <v>3</v>
      </c>
      <c r="G146" s="167">
        <f t="shared" ref="G146:G152" si="21">SUM(H146:K146)</f>
        <v>24</v>
      </c>
      <c r="H146" s="194">
        <f t="shared" si="20"/>
        <v>8</v>
      </c>
      <c r="I146" s="194">
        <f t="shared" si="19"/>
        <v>0</v>
      </c>
      <c r="J146" s="194">
        <f t="shared" si="19"/>
        <v>0</v>
      </c>
      <c r="K146" s="194">
        <f t="shared" si="19"/>
        <v>16</v>
      </c>
      <c r="L146" s="178">
        <v>8</v>
      </c>
      <c r="M146" s="196"/>
      <c r="N146" s="196"/>
      <c r="O146" s="197">
        <v>16</v>
      </c>
      <c r="P146" s="198"/>
      <c r="Q146" s="198"/>
      <c r="R146" s="198"/>
      <c r="S146" s="199"/>
      <c r="T146" s="198"/>
      <c r="U146" s="198"/>
      <c r="V146" s="198"/>
      <c r="W146" s="199"/>
      <c r="X146" s="71"/>
      <c r="Y146" s="69"/>
      <c r="Z146" s="69"/>
      <c r="AA146" s="70"/>
      <c r="AC146" s="220"/>
    </row>
    <row r="147" spans="1:29" ht="18" customHeight="1" x14ac:dyDescent="0.25">
      <c r="A147" s="28" t="s">
        <v>30</v>
      </c>
      <c r="B147" s="311" t="s">
        <v>112</v>
      </c>
      <c r="C147" s="312"/>
      <c r="D147" s="67">
        <v>1</v>
      </c>
      <c r="E147" s="132">
        <v>1</v>
      </c>
      <c r="F147" s="68">
        <v>3</v>
      </c>
      <c r="G147" s="167">
        <f t="shared" si="21"/>
        <v>24</v>
      </c>
      <c r="H147" s="194">
        <f t="shared" si="20"/>
        <v>8</v>
      </c>
      <c r="I147" s="194">
        <f t="shared" si="19"/>
        <v>0</v>
      </c>
      <c r="J147" s="194">
        <f t="shared" si="19"/>
        <v>0</v>
      </c>
      <c r="K147" s="194">
        <f t="shared" si="19"/>
        <v>16</v>
      </c>
      <c r="L147" s="195"/>
      <c r="M147" s="196"/>
      <c r="N147" s="196"/>
      <c r="O147" s="197"/>
      <c r="P147" s="178">
        <v>8</v>
      </c>
      <c r="Q147" s="198"/>
      <c r="R147" s="198"/>
      <c r="S147" s="199">
        <v>16</v>
      </c>
      <c r="T147" s="198"/>
      <c r="U147" s="198"/>
      <c r="V147" s="198"/>
      <c r="W147" s="199"/>
      <c r="X147" s="71"/>
      <c r="Y147" s="69"/>
      <c r="Z147" s="69"/>
      <c r="AA147" s="70"/>
      <c r="AC147" s="220"/>
    </row>
    <row r="148" spans="1:29" ht="18" customHeight="1" x14ac:dyDescent="0.25">
      <c r="A148" s="28" t="s">
        <v>31</v>
      </c>
      <c r="B148" s="311" t="s">
        <v>113</v>
      </c>
      <c r="C148" s="312"/>
      <c r="D148" s="67"/>
      <c r="E148" s="132">
        <v>2</v>
      </c>
      <c r="F148" s="68">
        <v>2</v>
      </c>
      <c r="G148" s="167">
        <f t="shared" si="21"/>
        <v>16</v>
      </c>
      <c r="H148" s="194">
        <f t="shared" si="20"/>
        <v>8</v>
      </c>
      <c r="I148" s="194">
        <f t="shared" si="19"/>
        <v>0</v>
      </c>
      <c r="J148" s="194">
        <f t="shared" si="19"/>
        <v>0</v>
      </c>
      <c r="K148" s="194">
        <f t="shared" si="19"/>
        <v>8</v>
      </c>
      <c r="L148" s="195"/>
      <c r="M148" s="196"/>
      <c r="N148" s="196"/>
      <c r="O148" s="197"/>
      <c r="P148" s="198">
        <v>8</v>
      </c>
      <c r="Q148" s="198"/>
      <c r="R148" s="198"/>
      <c r="S148" s="199">
        <v>8</v>
      </c>
      <c r="T148" s="198"/>
      <c r="U148" s="198"/>
      <c r="V148" s="198"/>
      <c r="W148" s="199"/>
      <c r="X148" s="71"/>
      <c r="Y148" s="69"/>
      <c r="Z148" s="69"/>
      <c r="AA148" s="70"/>
      <c r="AC148" s="220"/>
    </row>
    <row r="149" spans="1:29" ht="18" customHeight="1" x14ac:dyDescent="0.25">
      <c r="A149" s="28" t="s">
        <v>32</v>
      </c>
      <c r="B149" s="311" t="s">
        <v>114</v>
      </c>
      <c r="C149" s="312"/>
      <c r="D149" s="67"/>
      <c r="E149" s="132">
        <v>2</v>
      </c>
      <c r="F149" s="68">
        <v>3</v>
      </c>
      <c r="G149" s="167">
        <f t="shared" si="21"/>
        <v>24</v>
      </c>
      <c r="H149" s="194">
        <f t="shared" si="20"/>
        <v>8</v>
      </c>
      <c r="I149" s="194">
        <f t="shared" si="19"/>
        <v>0</v>
      </c>
      <c r="J149" s="194">
        <f t="shared" si="19"/>
        <v>0</v>
      </c>
      <c r="K149" s="194">
        <f t="shared" si="19"/>
        <v>16</v>
      </c>
      <c r="L149" s="195">
        <v>8</v>
      </c>
      <c r="M149" s="196"/>
      <c r="N149" s="196"/>
      <c r="O149" s="197">
        <v>16</v>
      </c>
      <c r="P149" s="198"/>
      <c r="Q149" s="198"/>
      <c r="R149" s="198"/>
      <c r="S149" s="199"/>
      <c r="T149" s="198"/>
      <c r="U149" s="198"/>
      <c r="V149" s="198"/>
      <c r="W149" s="199"/>
      <c r="X149" s="71"/>
      <c r="Y149" s="69"/>
      <c r="Z149" s="69"/>
      <c r="AA149" s="70"/>
      <c r="AC149" s="220"/>
    </row>
    <row r="150" spans="1:29" ht="18" customHeight="1" x14ac:dyDescent="0.25">
      <c r="A150" s="28" t="s">
        <v>33</v>
      </c>
      <c r="B150" s="311" t="s">
        <v>115</v>
      </c>
      <c r="C150" s="312"/>
      <c r="D150" s="67"/>
      <c r="E150" s="132">
        <v>2</v>
      </c>
      <c r="F150" s="68">
        <v>3</v>
      </c>
      <c r="G150" s="167">
        <f t="shared" si="21"/>
        <v>24</v>
      </c>
      <c r="H150" s="194">
        <f t="shared" si="20"/>
        <v>8</v>
      </c>
      <c r="I150" s="194">
        <f t="shared" si="19"/>
        <v>0</v>
      </c>
      <c r="J150" s="194">
        <f t="shared" si="19"/>
        <v>0</v>
      </c>
      <c r="K150" s="194">
        <f t="shared" si="19"/>
        <v>16</v>
      </c>
      <c r="L150" s="195">
        <v>8</v>
      </c>
      <c r="M150" s="196"/>
      <c r="N150" s="196"/>
      <c r="O150" s="197">
        <v>16</v>
      </c>
      <c r="P150" s="198"/>
      <c r="Q150" s="198"/>
      <c r="R150" s="198"/>
      <c r="S150" s="199"/>
      <c r="T150" s="198"/>
      <c r="U150" s="198"/>
      <c r="V150" s="198"/>
      <c r="W150" s="199"/>
      <c r="X150" s="71"/>
      <c r="Y150" s="69"/>
      <c r="Z150" s="69"/>
      <c r="AA150" s="70"/>
      <c r="AC150" s="220"/>
    </row>
    <row r="151" spans="1:29" ht="18" customHeight="1" x14ac:dyDescent="0.25">
      <c r="A151" s="28" t="s">
        <v>65</v>
      </c>
      <c r="B151" s="311" t="s">
        <v>131</v>
      </c>
      <c r="C151" s="312"/>
      <c r="D151" s="67"/>
      <c r="E151" s="132">
        <v>2</v>
      </c>
      <c r="F151" s="68">
        <v>2</v>
      </c>
      <c r="G151" s="167">
        <f>SUM(H151:K151)</f>
        <v>24</v>
      </c>
      <c r="H151" s="194">
        <f t="shared" ref="H151:K151" si="22">(L151+P151+T151+X151)</f>
        <v>16</v>
      </c>
      <c r="I151" s="194">
        <f t="shared" si="22"/>
        <v>0</v>
      </c>
      <c r="J151" s="194">
        <f t="shared" si="22"/>
        <v>0</v>
      </c>
      <c r="K151" s="194">
        <f t="shared" si="22"/>
        <v>8</v>
      </c>
      <c r="L151" s="200"/>
      <c r="M151" s="201"/>
      <c r="N151" s="201"/>
      <c r="O151" s="202"/>
      <c r="P151" s="198">
        <v>16</v>
      </c>
      <c r="Q151" s="198"/>
      <c r="R151" s="198"/>
      <c r="S151" s="199">
        <v>8</v>
      </c>
      <c r="T151" s="198"/>
      <c r="U151" s="198"/>
      <c r="V151" s="198"/>
      <c r="W151" s="199"/>
      <c r="X151" s="71"/>
      <c r="Y151" s="69"/>
      <c r="Z151" s="69"/>
      <c r="AA151" s="70"/>
      <c r="AC151" s="220"/>
    </row>
    <row r="152" spans="1:29" ht="18" customHeight="1" x14ac:dyDescent="0.25">
      <c r="A152" s="28" t="s">
        <v>85</v>
      </c>
      <c r="B152" s="311" t="s">
        <v>91</v>
      </c>
      <c r="C152" s="312"/>
      <c r="D152" s="67"/>
      <c r="E152" s="132">
        <v>1</v>
      </c>
      <c r="F152" s="68">
        <v>2</v>
      </c>
      <c r="G152" s="167">
        <f t="shared" si="21"/>
        <v>24</v>
      </c>
      <c r="H152" s="194">
        <f t="shared" si="20"/>
        <v>0</v>
      </c>
      <c r="I152" s="194">
        <f t="shared" si="19"/>
        <v>0</v>
      </c>
      <c r="J152" s="194">
        <f t="shared" si="19"/>
        <v>0</v>
      </c>
      <c r="K152" s="194">
        <f t="shared" si="19"/>
        <v>24</v>
      </c>
      <c r="L152" s="200"/>
      <c r="M152" s="201"/>
      <c r="N152" s="201"/>
      <c r="O152" s="202"/>
      <c r="P152" s="198"/>
      <c r="Q152" s="198"/>
      <c r="R152" s="198"/>
      <c r="S152" s="199"/>
      <c r="T152" s="198"/>
      <c r="U152" s="198"/>
      <c r="V152" s="198"/>
      <c r="W152" s="199">
        <v>24</v>
      </c>
      <c r="X152" s="71"/>
      <c r="Y152" s="69"/>
      <c r="Z152" s="69"/>
      <c r="AA152" s="70"/>
      <c r="AC152" s="220"/>
    </row>
    <row r="153" spans="1:29" ht="36" customHeight="1" x14ac:dyDescent="0.25">
      <c r="A153" s="28" t="s">
        <v>86</v>
      </c>
      <c r="B153" s="311" t="s">
        <v>116</v>
      </c>
      <c r="C153" s="312"/>
      <c r="D153" s="67"/>
      <c r="E153" s="132"/>
      <c r="F153" s="68">
        <v>20</v>
      </c>
      <c r="G153" s="28"/>
      <c r="H153" s="29"/>
      <c r="I153" s="30"/>
      <c r="J153" s="30"/>
      <c r="K153" s="83"/>
      <c r="L153" s="71"/>
      <c r="M153" s="69"/>
      <c r="N153" s="69"/>
      <c r="O153" s="70"/>
      <c r="P153" s="71"/>
      <c r="Q153" s="69"/>
      <c r="R153" s="69"/>
      <c r="S153" s="70"/>
      <c r="T153" s="71"/>
      <c r="U153" s="69"/>
      <c r="V153" s="69"/>
      <c r="W153" s="70"/>
      <c r="X153" s="71"/>
      <c r="Y153" s="69"/>
      <c r="Z153" s="69"/>
      <c r="AA153" s="70"/>
      <c r="AC153" s="220"/>
    </row>
    <row r="154" spans="1:29" ht="18" customHeight="1" thickBot="1" x14ac:dyDescent="0.3">
      <c r="A154" s="28"/>
      <c r="B154" s="305"/>
      <c r="C154" s="306"/>
      <c r="D154" s="20"/>
      <c r="E154" s="21"/>
      <c r="F154" s="21"/>
      <c r="G154" s="28"/>
      <c r="H154" s="22"/>
      <c r="I154" s="22"/>
      <c r="J154" s="22"/>
      <c r="K154" s="23"/>
      <c r="L154" s="31"/>
      <c r="M154" s="32"/>
      <c r="N154" s="33"/>
      <c r="O154" s="34"/>
      <c r="P154" s="35"/>
      <c r="Q154" s="36"/>
      <c r="R154" s="32"/>
      <c r="S154" s="34"/>
      <c r="T154" s="37"/>
      <c r="U154" s="32"/>
      <c r="V154" s="32"/>
      <c r="W154" s="34"/>
      <c r="X154" s="37"/>
      <c r="Y154" s="32"/>
      <c r="Z154" s="32"/>
      <c r="AA154" s="34"/>
    </row>
    <row r="155" spans="1:29" ht="18" customHeight="1" thickTop="1" x14ac:dyDescent="0.25">
      <c r="A155" s="92"/>
      <c r="B155" s="297" t="s">
        <v>18</v>
      </c>
      <c r="C155" s="298"/>
      <c r="D155" s="301">
        <f>SUM(D141:D154)</f>
        <v>5</v>
      </c>
      <c r="E155" s="290">
        <f>SUM(E141:E154)</f>
        <v>18</v>
      </c>
      <c r="F155" s="292">
        <f>SUM(F141:F154)</f>
        <v>51</v>
      </c>
      <c r="G155" s="371">
        <f>SUM(G141:G154)</f>
        <v>272</v>
      </c>
      <c r="H155" s="372">
        <f>SUM(H141:H154)</f>
        <v>104</v>
      </c>
      <c r="I155" s="290">
        <f t="shared" ref="I155:AA155" si="23">SUM(I141:I154)</f>
        <v>0</v>
      </c>
      <c r="J155" s="290">
        <f t="shared" si="23"/>
        <v>0</v>
      </c>
      <c r="K155" s="373">
        <f>SUM(K141:K154)</f>
        <v>168</v>
      </c>
      <c r="L155" s="102">
        <f t="shared" si="23"/>
        <v>24</v>
      </c>
      <c r="M155" s="103">
        <f t="shared" si="23"/>
        <v>0</v>
      </c>
      <c r="N155" s="103">
        <f t="shared" si="23"/>
        <v>0</v>
      </c>
      <c r="O155" s="104">
        <f t="shared" si="23"/>
        <v>48</v>
      </c>
      <c r="P155" s="102">
        <f t="shared" si="23"/>
        <v>64</v>
      </c>
      <c r="Q155" s="103">
        <f t="shared" si="23"/>
        <v>0</v>
      </c>
      <c r="R155" s="103">
        <f t="shared" si="23"/>
        <v>0</v>
      </c>
      <c r="S155" s="105">
        <f t="shared" si="23"/>
        <v>80</v>
      </c>
      <c r="T155" s="106">
        <f t="shared" si="23"/>
        <v>16</v>
      </c>
      <c r="U155" s="103">
        <f t="shared" si="23"/>
        <v>0</v>
      </c>
      <c r="V155" s="103">
        <f t="shared" si="23"/>
        <v>0</v>
      </c>
      <c r="W155" s="104">
        <f t="shared" si="23"/>
        <v>40</v>
      </c>
      <c r="X155" s="102">
        <f t="shared" si="23"/>
        <v>0</v>
      </c>
      <c r="Y155" s="103">
        <f t="shared" si="23"/>
        <v>0</v>
      </c>
      <c r="Z155" s="103">
        <f t="shared" si="23"/>
        <v>0</v>
      </c>
      <c r="AA155" s="105">
        <f t="shared" si="23"/>
        <v>0</v>
      </c>
    </row>
    <row r="156" spans="1:29" ht="18" customHeight="1" thickBot="1" x14ac:dyDescent="0.3">
      <c r="A156" s="93"/>
      <c r="B156" s="299"/>
      <c r="C156" s="300"/>
      <c r="D156" s="302"/>
      <c r="E156" s="291"/>
      <c r="F156" s="293"/>
      <c r="G156" s="304"/>
      <c r="H156" s="291"/>
      <c r="I156" s="291"/>
      <c r="J156" s="291"/>
      <c r="K156" s="293"/>
      <c r="L156" s="272">
        <f>SUM(L155:O155)</f>
        <v>72</v>
      </c>
      <c r="M156" s="273"/>
      <c r="N156" s="273"/>
      <c r="O156" s="274"/>
      <c r="P156" s="272">
        <f>SUM(P155:S155)</f>
        <v>144</v>
      </c>
      <c r="Q156" s="273"/>
      <c r="R156" s="273"/>
      <c r="S156" s="274"/>
      <c r="T156" s="272">
        <f>SUM(T155:W155)</f>
        <v>56</v>
      </c>
      <c r="U156" s="273"/>
      <c r="V156" s="273"/>
      <c r="W156" s="274"/>
      <c r="X156" s="272">
        <f>SUM(X155:AA155)</f>
        <v>0</v>
      </c>
      <c r="Y156" s="273"/>
      <c r="Z156" s="273"/>
      <c r="AA156" s="274"/>
    </row>
    <row r="157" spans="1:29" ht="18" customHeight="1" x14ac:dyDescent="0.25">
      <c r="A157" s="275" t="s">
        <v>64</v>
      </c>
      <c r="B157" s="276"/>
      <c r="C157" s="277"/>
      <c r="D157" s="278" t="s">
        <v>7</v>
      </c>
      <c r="E157" s="281" t="s">
        <v>8</v>
      </c>
      <c r="F157" s="283" t="s">
        <v>41</v>
      </c>
      <c r="G157" s="286" t="s">
        <v>5</v>
      </c>
      <c r="H157" s="289" t="s">
        <v>9</v>
      </c>
      <c r="I157" s="289" t="s">
        <v>10</v>
      </c>
      <c r="J157" s="289" t="s">
        <v>11</v>
      </c>
      <c r="K157" s="294" t="s">
        <v>37</v>
      </c>
      <c r="L157" s="253" t="s">
        <v>45</v>
      </c>
      <c r="M157" s="254"/>
      <c r="N157" s="254"/>
      <c r="O157" s="247"/>
      <c r="P157" s="253" t="s">
        <v>46</v>
      </c>
      <c r="Q157" s="254"/>
      <c r="R157" s="254"/>
      <c r="S157" s="255"/>
      <c r="T157" s="296" t="s">
        <v>47</v>
      </c>
      <c r="U157" s="254"/>
      <c r="V157" s="254"/>
      <c r="W157" s="247"/>
      <c r="X157" s="253" t="s">
        <v>48</v>
      </c>
      <c r="Y157" s="254"/>
      <c r="Z157" s="254"/>
      <c r="AA157" s="255"/>
    </row>
    <row r="158" spans="1:29" ht="18" customHeight="1" x14ac:dyDescent="0.25">
      <c r="A158" s="275"/>
      <c r="B158" s="276"/>
      <c r="C158" s="277"/>
      <c r="D158" s="279"/>
      <c r="E158" s="281"/>
      <c r="F158" s="284"/>
      <c r="G158" s="287"/>
      <c r="H158" s="289"/>
      <c r="I158" s="289"/>
      <c r="J158" s="289"/>
      <c r="K158" s="294"/>
      <c r="L158" s="256" t="s">
        <v>9</v>
      </c>
      <c r="M158" s="258" t="s">
        <v>10</v>
      </c>
      <c r="N158" s="260" t="s">
        <v>11</v>
      </c>
      <c r="O158" s="39" t="s">
        <v>49</v>
      </c>
      <c r="P158" s="256" t="s">
        <v>9</v>
      </c>
      <c r="Q158" s="258" t="s">
        <v>10</v>
      </c>
      <c r="R158" s="260" t="s">
        <v>11</v>
      </c>
      <c r="S158" s="39" t="s">
        <v>49</v>
      </c>
      <c r="T158" s="256" t="s">
        <v>9</v>
      </c>
      <c r="U158" s="258" t="s">
        <v>10</v>
      </c>
      <c r="V158" s="260" t="s">
        <v>11</v>
      </c>
      <c r="W158" s="39" t="s">
        <v>49</v>
      </c>
      <c r="X158" s="256" t="s">
        <v>9</v>
      </c>
      <c r="Y158" s="258" t="s">
        <v>10</v>
      </c>
      <c r="Z158" s="260" t="s">
        <v>11</v>
      </c>
      <c r="AA158" s="39" t="s">
        <v>49</v>
      </c>
    </row>
    <row r="159" spans="1:29" ht="18" customHeight="1" thickBot="1" x14ac:dyDescent="0.3">
      <c r="A159" s="275"/>
      <c r="B159" s="276"/>
      <c r="C159" s="277"/>
      <c r="D159" s="280"/>
      <c r="E159" s="282"/>
      <c r="F159" s="285"/>
      <c r="G159" s="288"/>
      <c r="H159" s="259"/>
      <c r="I159" s="259"/>
      <c r="J159" s="259"/>
      <c r="K159" s="295"/>
      <c r="L159" s="257"/>
      <c r="M159" s="259"/>
      <c r="N159" s="261"/>
      <c r="O159" s="11" t="s">
        <v>24</v>
      </c>
      <c r="P159" s="257"/>
      <c r="Q159" s="259"/>
      <c r="R159" s="261"/>
      <c r="S159" s="11" t="s">
        <v>24</v>
      </c>
      <c r="T159" s="257"/>
      <c r="U159" s="259"/>
      <c r="V159" s="261"/>
      <c r="W159" s="11" t="s">
        <v>24</v>
      </c>
      <c r="X159" s="257"/>
      <c r="Y159" s="259"/>
      <c r="Z159" s="261"/>
      <c r="AA159" s="11" t="s">
        <v>24</v>
      </c>
    </row>
    <row r="160" spans="1:29" ht="18" customHeight="1" x14ac:dyDescent="0.25">
      <c r="A160" s="275"/>
      <c r="B160" s="276"/>
      <c r="C160" s="277"/>
      <c r="D160" s="222">
        <f>SUM(D48,D103,D155)</f>
        <v>8</v>
      </c>
      <c r="E160" s="222">
        <f>SUM(E48,E103,E155)</f>
        <v>44</v>
      </c>
      <c r="F160" s="222">
        <f>SUM(F48,F103,F155)</f>
        <v>90</v>
      </c>
      <c r="G160" s="262">
        <f t="shared" ref="G160:W160" si="24">G155+G103+G48</f>
        <v>600</v>
      </c>
      <c r="H160" s="262">
        <f t="shared" si="24"/>
        <v>256</v>
      </c>
      <c r="I160" s="262">
        <f t="shared" si="24"/>
        <v>16</v>
      </c>
      <c r="J160" s="262">
        <f t="shared" si="24"/>
        <v>80</v>
      </c>
      <c r="K160" s="262">
        <f t="shared" si="24"/>
        <v>248</v>
      </c>
      <c r="L160" s="40">
        <f t="shared" si="24"/>
        <v>88</v>
      </c>
      <c r="M160" s="40">
        <f t="shared" si="24"/>
        <v>16</v>
      </c>
      <c r="N160" s="40">
        <f t="shared" si="24"/>
        <v>48</v>
      </c>
      <c r="O160" s="40">
        <f t="shared" si="24"/>
        <v>80</v>
      </c>
      <c r="P160" s="40">
        <f t="shared" si="24"/>
        <v>136</v>
      </c>
      <c r="Q160" s="40">
        <f t="shared" si="24"/>
        <v>0</v>
      </c>
      <c r="R160" s="40">
        <f t="shared" si="24"/>
        <v>0</v>
      </c>
      <c r="S160" s="40">
        <f t="shared" si="24"/>
        <v>120</v>
      </c>
      <c r="T160" s="40">
        <f t="shared" si="24"/>
        <v>32</v>
      </c>
      <c r="U160" s="40">
        <f t="shared" si="24"/>
        <v>0</v>
      </c>
      <c r="V160" s="40">
        <f t="shared" si="24"/>
        <v>32</v>
      </c>
      <c r="W160" s="40">
        <f t="shared" si="24"/>
        <v>48</v>
      </c>
      <c r="X160" s="40">
        <f>SUM(X103,X155)</f>
        <v>0</v>
      </c>
      <c r="Y160" s="41">
        <f>SUM(Y103,Y155)</f>
        <v>0</v>
      </c>
      <c r="Z160" s="41">
        <f>SUM(Z103,Z155)</f>
        <v>0</v>
      </c>
      <c r="AA160" s="42">
        <f>SUM(AA103,AA155)</f>
        <v>0</v>
      </c>
      <c r="AC160" s="219" t="s">
        <v>42</v>
      </c>
    </row>
    <row r="161" spans="1:29" ht="18" customHeight="1" thickBot="1" x14ac:dyDescent="0.3">
      <c r="A161" s="275"/>
      <c r="B161" s="276"/>
      <c r="C161" s="277"/>
      <c r="D161" s="223"/>
      <c r="E161" s="223"/>
      <c r="F161" s="223"/>
      <c r="G161" s="263"/>
      <c r="H161" s="263"/>
      <c r="I161" s="263"/>
      <c r="J161" s="263"/>
      <c r="K161" s="263"/>
      <c r="L161" s="269">
        <f>SUM(L160:O160)</f>
        <v>232</v>
      </c>
      <c r="M161" s="270"/>
      <c r="N161" s="270"/>
      <c r="O161" s="271"/>
      <c r="P161" s="269">
        <f>SUM(P160:S160)</f>
        <v>256</v>
      </c>
      <c r="Q161" s="270"/>
      <c r="R161" s="270"/>
      <c r="S161" s="271"/>
      <c r="T161" s="269">
        <f>SUM(T160:W160)</f>
        <v>112</v>
      </c>
      <c r="U161" s="270"/>
      <c r="V161" s="270"/>
      <c r="W161" s="271"/>
      <c r="X161" s="269">
        <f>SUM(X160:AA160)</f>
        <v>0</v>
      </c>
      <c r="Y161" s="270"/>
      <c r="Z161" s="270"/>
      <c r="AA161" s="271"/>
      <c r="AC161" s="219">
        <f>SUM(L161:AA161)</f>
        <v>600</v>
      </c>
    </row>
    <row r="162" spans="1:29" ht="18" customHeight="1" x14ac:dyDescent="0.25">
      <c r="A162" s="275"/>
      <c r="B162" s="276"/>
      <c r="C162" s="277"/>
      <c r="D162" s="238" t="s">
        <v>19</v>
      </c>
      <c r="E162" s="239"/>
      <c r="F162" s="240"/>
      <c r="G162" s="247" t="s">
        <v>20</v>
      </c>
      <c r="H162" s="248"/>
      <c r="I162" s="248"/>
      <c r="J162" s="248"/>
      <c r="K162" s="249"/>
      <c r="L162" s="250">
        <v>3</v>
      </c>
      <c r="M162" s="251"/>
      <c r="N162" s="251"/>
      <c r="O162" s="252"/>
      <c r="P162" s="250">
        <v>4</v>
      </c>
      <c r="Q162" s="251"/>
      <c r="R162" s="251"/>
      <c r="S162" s="252"/>
      <c r="T162" s="250">
        <v>1</v>
      </c>
      <c r="U162" s="251"/>
      <c r="V162" s="251"/>
      <c r="W162" s="252"/>
      <c r="X162" s="250">
        <v>0</v>
      </c>
      <c r="Y162" s="251"/>
      <c r="Z162" s="251"/>
      <c r="AA162" s="252"/>
      <c r="AC162" s="219">
        <f>SUM(L162:AA162)</f>
        <v>8</v>
      </c>
    </row>
    <row r="163" spans="1:29" ht="18" customHeight="1" x14ac:dyDescent="0.25">
      <c r="A163" s="275"/>
      <c r="B163" s="276"/>
      <c r="C163" s="277"/>
      <c r="D163" s="241"/>
      <c r="E163" s="242"/>
      <c r="F163" s="243"/>
      <c r="G163" s="230" t="s">
        <v>21</v>
      </c>
      <c r="H163" s="231"/>
      <c r="I163" s="231"/>
      <c r="J163" s="231"/>
      <c r="K163" s="232"/>
      <c r="L163" s="227">
        <v>14</v>
      </c>
      <c r="M163" s="228"/>
      <c r="N163" s="228"/>
      <c r="O163" s="229"/>
      <c r="P163" s="227">
        <v>20</v>
      </c>
      <c r="Q163" s="228"/>
      <c r="R163" s="228"/>
      <c r="S163" s="229"/>
      <c r="T163" s="227">
        <v>10</v>
      </c>
      <c r="U163" s="228"/>
      <c r="V163" s="228"/>
      <c r="W163" s="229"/>
      <c r="X163" s="227">
        <v>0</v>
      </c>
      <c r="Y163" s="228"/>
      <c r="Z163" s="228"/>
      <c r="AA163" s="229"/>
      <c r="AC163" s="219">
        <f>SUM(L163:AA163)</f>
        <v>44</v>
      </c>
    </row>
    <row r="164" spans="1:29" ht="18" customHeight="1" thickBot="1" x14ac:dyDescent="0.3">
      <c r="A164" s="275"/>
      <c r="B164" s="276"/>
      <c r="C164" s="277"/>
      <c r="D164" s="244"/>
      <c r="E164" s="245"/>
      <c r="F164" s="246"/>
      <c r="G164" s="230" t="s">
        <v>41</v>
      </c>
      <c r="H164" s="231"/>
      <c r="I164" s="231"/>
      <c r="J164" s="231"/>
      <c r="K164" s="232"/>
      <c r="L164" s="233">
        <v>30</v>
      </c>
      <c r="M164" s="234"/>
      <c r="N164" s="234"/>
      <c r="O164" s="235"/>
      <c r="P164" s="233">
        <v>30</v>
      </c>
      <c r="Q164" s="234"/>
      <c r="R164" s="234"/>
      <c r="S164" s="235"/>
      <c r="T164" s="233">
        <v>30</v>
      </c>
      <c r="U164" s="234"/>
      <c r="V164" s="234"/>
      <c r="W164" s="235"/>
      <c r="X164" s="233">
        <v>0</v>
      </c>
      <c r="Y164" s="234"/>
      <c r="Z164" s="234"/>
      <c r="AA164" s="235"/>
      <c r="AC164" s="219">
        <f>SUM(L164:AA164)</f>
        <v>90</v>
      </c>
    </row>
    <row r="165" spans="1:29" ht="18" customHeight="1" x14ac:dyDescent="0.25">
      <c r="A165" s="129"/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45"/>
      <c r="P165" s="129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45"/>
    </row>
    <row r="166" spans="1:29" ht="18" customHeight="1" x14ac:dyDescent="0.25">
      <c r="A166" s="46" t="s">
        <v>22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6"/>
      <c r="P166" s="134"/>
      <c r="Q166" s="5" t="str">
        <f>Q114</f>
        <v>Obowiązuje od roku akademickiego:2020/2021</v>
      </c>
      <c r="R166" s="2"/>
      <c r="S166" s="135"/>
      <c r="T166" s="135"/>
      <c r="U166" s="135"/>
      <c r="V166" s="135"/>
      <c r="W166" s="135"/>
      <c r="X166" s="47"/>
      <c r="Y166" s="8"/>
      <c r="Z166" s="135"/>
      <c r="AA166" s="48"/>
    </row>
    <row r="167" spans="1:29" ht="18" customHeight="1" x14ac:dyDescent="0.25">
      <c r="A167" s="134"/>
      <c r="B167" s="203" t="s">
        <v>127</v>
      </c>
      <c r="C167" s="135"/>
      <c r="D167" s="135"/>
      <c r="E167" s="135"/>
      <c r="F167" s="135"/>
      <c r="G167" s="135"/>
      <c r="H167" s="135"/>
      <c r="I167" s="135"/>
      <c r="J167" s="135"/>
      <c r="K167" s="135"/>
      <c r="L167" s="135"/>
      <c r="M167" s="135"/>
      <c r="N167" s="135"/>
      <c r="O167" s="48"/>
      <c r="P167" s="122"/>
      <c r="Q167" s="49" t="s">
        <v>23</v>
      </c>
      <c r="R167" s="2"/>
      <c r="S167" s="123"/>
      <c r="T167" s="123"/>
      <c r="U167" s="123"/>
      <c r="V167" s="123"/>
      <c r="W167" s="123"/>
      <c r="X167" s="123"/>
      <c r="Y167" s="123"/>
      <c r="Z167" s="123"/>
      <c r="AA167" s="124"/>
    </row>
    <row r="168" spans="1:29" ht="18" customHeight="1" x14ac:dyDescent="0.25">
      <c r="A168" s="79"/>
      <c r="B168" s="117" t="s">
        <v>128</v>
      </c>
      <c r="C168" s="5"/>
      <c r="D168" s="5"/>
      <c r="E168" s="135"/>
      <c r="F168" s="135"/>
      <c r="G168" s="135"/>
      <c r="H168" s="135"/>
      <c r="I168" s="135"/>
      <c r="J168" s="135"/>
      <c r="K168" s="135"/>
      <c r="L168" s="135"/>
      <c r="M168" s="135"/>
      <c r="N168" s="135"/>
      <c r="O168" s="48"/>
      <c r="P168" s="122"/>
      <c r="Q168" s="5" t="s">
        <v>9</v>
      </c>
      <c r="R168" s="51" t="s">
        <v>51</v>
      </c>
      <c r="S168" s="123"/>
      <c r="T168" s="123"/>
      <c r="U168" s="123"/>
      <c r="V168" s="123"/>
      <c r="W168" s="123"/>
      <c r="X168" s="123"/>
      <c r="Y168" s="123"/>
      <c r="Z168" s="123"/>
      <c r="AA168" s="124"/>
    </row>
    <row r="169" spans="1:29" ht="18" customHeight="1" x14ac:dyDescent="0.25">
      <c r="A169" s="79"/>
      <c r="B169" s="236" t="s">
        <v>129</v>
      </c>
      <c r="C169" s="236"/>
      <c r="D169" s="236"/>
      <c r="E169" s="236"/>
      <c r="F169" s="236"/>
      <c r="G169" s="236"/>
      <c r="H169" s="236"/>
      <c r="I169" s="236"/>
      <c r="J169" s="236"/>
      <c r="K169" s="236"/>
      <c r="L169" s="236"/>
      <c r="M169" s="236"/>
      <c r="N169" s="236"/>
      <c r="O169" s="237"/>
      <c r="P169" s="122"/>
      <c r="Q169" s="5" t="s">
        <v>10</v>
      </c>
      <c r="R169" s="51" t="s">
        <v>52</v>
      </c>
      <c r="S169" s="123"/>
      <c r="T169" s="123"/>
      <c r="U169" s="80"/>
      <c r="V169" s="123"/>
      <c r="W169" s="123"/>
      <c r="X169" s="123"/>
      <c r="Y169" s="123"/>
      <c r="Z169" s="123"/>
      <c r="AA169" s="124"/>
    </row>
    <row r="170" spans="1:29" ht="18" customHeight="1" x14ac:dyDescent="0.25">
      <c r="A170" s="79"/>
      <c r="B170" s="13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6"/>
      <c r="P170" s="122"/>
      <c r="Q170" s="5" t="s">
        <v>11</v>
      </c>
      <c r="R170" s="51" t="s">
        <v>53</v>
      </c>
      <c r="S170" s="123"/>
      <c r="T170" s="123"/>
      <c r="U170" s="123"/>
      <c r="V170" s="123"/>
      <c r="W170" s="123"/>
      <c r="X170" s="123"/>
      <c r="Y170" s="123"/>
      <c r="Z170" s="123"/>
      <c r="AA170" s="124"/>
    </row>
    <row r="171" spans="1:29" ht="18" customHeight="1" x14ac:dyDescent="0.25">
      <c r="A171" s="79"/>
      <c r="B171" s="81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6"/>
      <c r="P171" s="122"/>
      <c r="Q171" s="5" t="s">
        <v>49</v>
      </c>
      <c r="R171" s="51" t="s">
        <v>54</v>
      </c>
      <c r="S171" s="123"/>
      <c r="T171" s="123"/>
      <c r="U171" s="123"/>
      <c r="V171" s="123"/>
      <c r="W171" s="123"/>
      <c r="X171" s="123"/>
      <c r="Y171" s="123"/>
      <c r="Z171" s="123"/>
      <c r="AA171" s="124"/>
    </row>
    <row r="172" spans="1:29" ht="18" customHeight="1" x14ac:dyDescent="0.25">
      <c r="A172" s="79"/>
      <c r="B172" s="51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6"/>
      <c r="P172" s="122"/>
      <c r="Q172" s="5" t="s">
        <v>24</v>
      </c>
      <c r="R172" s="51" t="s">
        <v>55</v>
      </c>
      <c r="S172" s="123"/>
      <c r="T172" s="123"/>
      <c r="U172" s="123"/>
      <c r="V172" s="80"/>
      <c r="W172" s="80"/>
      <c r="X172" s="80"/>
      <c r="Y172" s="80"/>
      <c r="Z172" s="123"/>
      <c r="AA172" s="124"/>
    </row>
    <row r="173" spans="1:29" ht="18" customHeight="1" x14ac:dyDescent="0.25">
      <c r="A173" s="79"/>
      <c r="B173" s="82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6"/>
      <c r="P173" s="122"/>
      <c r="Q173" s="5" t="s">
        <v>56</v>
      </c>
      <c r="R173" s="51" t="s">
        <v>57</v>
      </c>
      <c r="S173" s="123"/>
      <c r="T173" s="123"/>
      <c r="U173" s="123"/>
      <c r="V173" s="123"/>
      <c r="W173" s="123"/>
      <c r="X173" s="123"/>
      <c r="Y173" s="123"/>
      <c r="Z173" s="123"/>
      <c r="AA173" s="124"/>
    </row>
    <row r="174" spans="1:29" ht="18" customHeight="1" x14ac:dyDescent="0.25">
      <c r="A174" s="79"/>
      <c r="B174" s="49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6"/>
      <c r="P174" s="122"/>
      <c r="Q174" s="57"/>
      <c r="R174" s="125" t="s">
        <v>25</v>
      </c>
      <c r="S174" s="5" t="s">
        <v>26</v>
      </c>
      <c r="T174" s="123"/>
      <c r="U174" s="123"/>
      <c r="V174" s="123"/>
      <c r="W174" s="123"/>
      <c r="X174" s="123"/>
      <c r="Y174" s="123"/>
      <c r="Z174" s="123"/>
      <c r="AA174" s="124"/>
    </row>
    <row r="175" spans="1:29" ht="18" customHeight="1" thickBot="1" x14ac:dyDescent="0.3">
      <c r="A175" s="58"/>
      <c r="B175" s="59"/>
      <c r="C175" s="59"/>
      <c r="D175" s="59"/>
      <c r="E175" s="60"/>
      <c r="F175" s="60"/>
      <c r="G175" s="60"/>
      <c r="H175" s="60"/>
      <c r="I175" s="60"/>
      <c r="J175" s="60"/>
      <c r="K175" s="59"/>
      <c r="L175" s="59"/>
      <c r="M175" s="59"/>
      <c r="N175" s="59"/>
      <c r="O175" s="61"/>
      <c r="P175" s="224" t="s">
        <v>36</v>
      </c>
      <c r="Q175" s="225"/>
      <c r="R175" s="225"/>
      <c r="S175" s="225"/>
      <c r="T175" s="225"/>
      <c r="U175" s="225"/>
      <c r="V175" s="225"/>
      <c r="W175" s="225"/>
      <c r="X175" s="225"/>
      <c r="Y175" s="225"/>
      <c r="Z175" s="225"/>
      <c r="AA175" s="226"/>
    </row>
    <row r="176" spans="1:29" ht="18" customHeight="1" thickBot="1" x14ac:dyDescent="0.3"/>
    <row r="177" spans="1:27" ht="18" customHeight="1" x14ac:dyDescent="0.25">
      <c r="A177" s="129"/>
      <c r="B177" s="130"/>
      <c r="C177" s="131"/>
      <c r="D177" s="362" t="str">
        <f>D125</f>
        <v>PLAN STUDIÓW NR VII</v>
      </c>
      <c r="E177" s="363"/>
      <c r="F177" s="363"/>
      <c r="G177" s="363"/>
      <c r="H177" s="363"/>
      <c r="I177" s="363"/>
      <c r="J177" s="363"/>
      <c r="K177" s="363"/>
      <c r="L177" s="363"/>
      <c r="M177" s="363"/>
      <c r="N177" s="363"/>
      <c r="O177" s="363"/>
      <c r="P177" s="363"/>
      <c r="Q177" s="363"/>
      <c r="R177" s="363"/>
      <c r="S177" s="364"/>
      <c r="T177" s="368"/>
      <c r="U177" s="369"/>
      <c r="V177" s="369"/>
      <c r="W177" s="369"/>
      <c r="X177" s="369"/>
      <c r="Y177" s="369"/>
      <c r="Z177" s="369"/>
      <c r="AA177" s="370"/>
    </row>
    <row r="178" spans="1:27" ht="18" customHeight="1" x14ac:dyDescent="0.25">
      <c r="A178" s="358" t="s">
        <v>83</v>
      </c>
      <c r="B178" s="242"/>
      <c r="C178" s="350"/>
      <c r="D178" s="365"/>
      <c r="E178" s="366"/>
      <c r="F178" s="366"/>
      <c r="G178" s="366"/>
      <c r="H178" s="366"/>
      <c r="I178" s="366"/>
      <c r="J178" s="366"/>
      <c r="K178" s="366"/>
      <c r="L178" s="366"/>
      <c r="M178" s="366"/>
      <c r="N178" s="366"/>
      <c r="O178" s="366"/>
      <c r="P178" s="366"/>
      <c r="Q178" s="366"/>
      <c r="R178" s="366"/>
      <c r="S178" s="367"/>
      <c r="T178" s="359"/>
      <c r="U178" s="360"/>
      <c r="V178" s="360"/>
      <c r="W178" s="360"/>
      <c r="X178" s="360"/>
      <c r="Y178" s="360"/>
      <c r="Z178" s="360"/>
      <c r="AA178" s="361"/>
    </row>
    <row r="179" spans="1:27" ht="18" customHeight="1" x14ac:dyDescent="0.25">
      <c r="A179" s="358" t="s">
        <v>84</v>
      </c>
      <c r="B179" s="242"/>
      <c r="C179" s="350"/>
      <c r="D179" s="365"/>
      <c r="E179" s="366"/>
      <c r="F179" s="366"/>
      <c r="G179" s="366"/>
      <c r="H179" s="366"/>
      <c r="I179" s="366"/>
      <c r="J179" s="366"/>
      <c r="K179" s="366"/>
      <c r="L179" s="366"/>
      <c r="M179" s="366"/>
      <c r="N179" s="366"/>
      <c r="O179" s="366"/>
      <c r="P179" s="366"/>
      <c r="Q179" s="366"/>
      <c r="R179" s="366"/>
      <c r="S179" s="367"/>
      <c r="T179" s="359"/>
      <c r="U179" s="360"/>
      <c r="V179" s="360"/>
      <c r="W179" s="360"/>
      <c r="X179" s="360"/>
      <c r="Y179" s="360"/>
      <c r="Z179" s="360"/>
      <c r="AA179" s="361"/>
    </row>
    <row r="180" spans="1:27" ht="18" customHeight="1" x14ac:dyDescent="0.25">
      <c r="A180" s="355"/>
      <c r="B180" s="242"/>
      <c r="C180" s="350"/>
      <c r="D180" s="135" t="s">
        <v>78</v>
      </c>
      <c r="E180" s="2"/>
      <c r="F180" s="2"/>
      <c r="G180" s="2"/>
      <c r="H180" s="49" t="str">
        <f>H128</f>
        <v>PROFIL OGÓLNOAKADEMICKI</v>
      </c>
      <c r="J180" s="4"/>
      <c r="K180" s="4"/>
      <c r="L180" s="4"/>
      <c r="M180" s="4"/>
      <c r="N180" s="4"/>
      <c r="O180" s="4"/>
      <c r="P180" s="5"/>
      <c r="Q180" s="5"/>
      <c r="R180" s="5"/>
      <c r="S180" s="6"/>
      <c r="T180" s="349"/>
      <c r="U180" s="242"/>
      <c r="V180" s="242"/>
      <c r="W180" s="242"/>
      <c r="X180" s="242"/>
      <c r="Y180" s="242"/>
      <c r="Z180" s="242"/>
      <c r="AA180" s="356"/>
    </row>
    <row r="181" spans="1:27" ht="18" customHeight="1" x14ac:dyDescent="0.25">
      <c r="A181" s="349"/>
      <c r="B181" s="242"/>
      <c r="C181" s="350"/>
      <c r="D181" s="135" t="s">
        <v>63</v>
      </c>
      <c r="E181" s="2"/>
      <c r="F181" s="2"/>
      <c r="G181" s="135"/>
      <c r="H181" s="49" t="str">
        <f>H129</f>
        <v>STUDIA DRUGIEGO STOPNIA (1,5-letnie)</v>
      </c>
      <c r="J181" s="4"/>
      <c r="K181" s="4"/>
      <c r="L181" s="4"/>
      <c r="M181" s="4"/>
      <c r="N181" s="4"/>
      <c r="O181" s="4"/>
      <c r="P181" s="5"/>
      <c r="Q181" s="5"/>
      <c r="R181" s="5"/>
      <c r="S181" s="6"/>
      <c r="T181" s="343"/>
      <c r="U181" s="344"/>
      <c r="V181" s="344"/>
      <c r="W181" s="344"/>
      <c r="X181" s="344"/>
      <c r="Y181" s="344"/>
      <c r="Z181" s="344"/>
      <c r="AA181" s="357"/>
    </row>
    <row r="182" spans="1:27" ht="18" customHeight="1" x14ac:dyDescent="0.25">
      <c r="A182" s="349" t="s">
        <v>61</v>
      </c>
      <c r="B182" s="242"/>
      <c r="C182" s="350"/>
      <c r="D182" s="135" t="s">
        <v>62</v>
      </c>
      <c r="E182" s="2"/>
      <c r="F182" s="2"/>
      <c r="G182" s="135"/>
      <c r="H182" s="49" t="str">
        <f>H130</f>
        <v>STUDIA NIESTACJONARNE</v>
      </c>
      <c r="J182" s="4"/>
      <c r="K182" s="4"/>
      <c r="L182" s="4"/>
      <c r="M182" s="4"/>
      <c r="N182" s="4"/>
      <c r="O182" s="4"/>
      <c r="P182" s="5"/>
      <c r="Q182" s="5"/>
      <c r="R182" s="5"/>
      <c r="S182" s="6"/>
      <c r="T182" s="346"/>
      <c r="U182" s="347"/>
      <c r="V182" s="347"/>
      <c r="W182" s="347"/>
      <c r="X182" s="347"/>
      <c r="Y182" s="347"/>
      <c r="Z182" s="347"/>
      <c r="AA182" s="348"/>
    </row>
    <row r="183" spans="1:27" ht="18" customHeight="1" x14ac:dyDescent="0.25">
      <c r="A183" s="343" t="s">
        <v>39</v>
      </c>
      <c r="B183" s="344"/>
      <c r="C183" s="345"/>
      <c r="D183" s="135" t="s">
        <v>0</v>
      </c>
      <c r="E183" s="135"/>
      <c r="F183" s="135"/>
      <c r="G183" s="135"/>
      <c r="H183" s="49" t="str">
        <f>H131</f>
        <v>INŻYNIERIA ŚRODOWISKA</v>
      </c>
      <c r="J183" s="4"/>
      <c r="K183" s="4"/>
      <c r="L183" s="4"/>
      <c r="M183" s="4"/>
      <c r="N183" s="4"/>
      <c r="O183" s="4"/>
      <c r="P183" s="5"/>
      <c r="Q183" s="5"/>
      <c r="R183" s="5"/>
      <c r="S183" s="6"/>
      <c r="T183" s="346" t="s">
        <v>76</v>
      </c>
      <c r="U183" s="347"/>
      <c r="V183" s="347"/>
      <c r="W183" s="347"/>
      <c r="X183" s="347"/>
      <c r="Y183" s="347"/>
      <c r="Z183" s="347"/>
      <c r="AA183" s="348"/>
    </row>
    <row r="184" spans="1:27" ht="18" customHeight="1" x14ac:dyDescent="0.25">
      <c r="A184" s="349" t="s">
        <v>40</v>
      </c>
      <c r="B184" s="242"/>
      <c r="C184" s="350"/>
      <c r="D184" s="7" t="s">
        <v>1</v>
      </c>
      <c r="E184" s="135"/>
      <c r="F184" s="135"/>
      <c r="G184" s="135"/>
      <c r="H184" s="49" t="str">
        <f>H78</f>
        <v>KONWENCJONALNE I ODNAWIALNE ŹRÓDŁA ENERGII</v>
      </c>
      <c r="J184" s="5"/>
      <c r="K184" s="4"/>
      <c r="L184" s="4"/>
      <c r="M184" s="4"/>
      <c r="N184" s="4"/>
      <c r="O184" s="4"/>
      <c r="P184" s="5"/>
      <c r="Q184" s="5"/>
      <c r="R184" s="5"/>
      <c r="S184" s="6"/>
      <c r="T184" s="346" t="s">
        <v>77</v>
      </c>
      <c r="U184" s="347"/>
      <c r="V184" s="347"/>
      <c r="W184" s="347"/>
      <c r="X184" s="347"/>
      <c r="Y184" s="347"/>
      <c r="Z184" s="347"/>
      <c r="AA184" s="348"/>
    </row>
    <row r="185" spans="1:27" ht="18" customHeight="1" thickBot="1" x14ac:dyDescent="0.3">
      <c r="A185" s="126"/>
      <c r="B185" s="127"/>
      <c r="C185" s="128"/>
      <c r="D185" s="7"/>
      <c r="E185" s="135"/>
      <c r="F185" s="135"/>
      <c r="G185" s="135"/>
      <c r="H185" s="135"/>
      <c r="I185" s="3"/>
      <c r="J185" s="135"/>
      <c r="K185" s="3"/>
      <c r="L185" s="4"/>
      <c r="M185" s="4"/>
      <c r="N185" s="4"/>
      <c r="O185" s="4"/>
      <c r="P185" s="5"/>
      <c r="Q185" s="5"/>
      <c r="R185" s="5"/>
      <c r="S185" s="6"/>
      <c r="T185" s="351"/>
      <c r="U185" s="352"/>
      <c r="V185" s="352"/>
      <c r="W185" s="352"/>
      <c r="X185" s="352"/>
      <c r="Y185" s="352"/>
      <c r="Z185" s="352"/>
      <c r="AA185" s="353"/>
    </row>
    <row r="186" spans="1:27" ht="18" customHeight="1" thickBot="1" x14ac:dyDescent="0.3">
      <c r="A186" s="354"/>
      <c r="B186" s="354"/>
      <c r="C186" s="354"/>
      <c r="D186" s="354"/>
      <c r="E186" s="354"/>
      <c r="F186" s="354"/>
      <c r="G186" s="354"/>
      <c r="H186" s="354"/>
      <c r="I186" s="354"/>
      <c r="J186" s="354"/>
      <c r="K186" s="354"/>
      <c r="L186" s="354"/>
      <c r="M186" s="354"/>
      <c r="N186" s="354"/>
      <c r="O186" s="354"/>
      <c r="P186" s="354"/>
      <c r="Q186" s="354"/>
      <c r="R186" s="354"/>
      <c r="S186" s="354"/>
      <c r="T186" s="354"/>
      <c r="U186" s="354"/>
      <c r="V186" s="354"/>
      <c r="W186" s="354"/>
      <c r="X186" s="354"/>
      <c r="Y186" s="354"/>
      <c r="Z186" s="354"/>
      <c r="AA186" s="354"/>
    </row>
    <row r="187" spans="1:27" ht="18" customHeight="1" x14ac:dyDescent="0.25">
      <c r="A187" s="316" t="s">
        <v>43</v>
      </c>
      <c r="B187" s="319" t="s">
        <v>69</v>
      </c>
      <c r="C187" s="320"/>
      <c r="D187" s="325" t="s">
        <v>3</v>
      </c>
      <c r="E187" s="320"/>
      <c r="F187" s="326"/>
      <c r="G187" s="329" t="s">
        <v>4</v>
      </c>
      <c r="H187" s="248"/>
      <c r="I187" s="248"/>
      <c r="J187" s="248"/>
      <c r="K187" s="248"/>
      <c r="L187" s="329" t="s">
        <v>44</v>
      </c>
      <c r="M187" s="248"/>
      <c r="N187" s="248"/>
      <c r="O187" s="248"/>
      <c r="P187" s="248"/>
      <c r="Q187" s="248"/>
      <c r="R187" s="248"/>
      <c r="S187" s="248"/>
      <c r="T187" s="248"/>
      <c r="U187" s="248"/>
      <c r="V187" s="248"/>
      <c r="W187" s="248"/>
      <c r="X187" s="248"/>
      <c r="Y187" s="248"/>
      <c r="Z187" s="248"/>
      <c r="AA187" s="249"/>
    </row>
    <row r="188" spans="1:27" ht="18" customHeight="1" x14ac:dyDescent="0.25">
      <c r="A188" s="317"/>
      <c r="B188" s="321"/>
      <c r="C188" s="322"/>
      <c r="D188" s="327"/>
      <c r="E188" s="322"/>
      <c r="F188" s="328"/>
      <c r="G188" s="330" t="s">
        <v>5</v>
      </c>
      <c r="H188" s="289" t="s">
        <v>6</v>
      </c>
      <c r="I188" s="289"/>
      <c r="J188" s="289"/>
      <c r="K188" s="294"/>
      <c r="L188" s="331" t="s">
        <v>45</v>
      </c>
      <c r="M188" s="332"/>
      <c r="N188" s="332"/>
      <c r="O188" s="230"/>
      <c r="P188" s="331" t="s">
        <v>46</v>
      </c>
      <c r="Q188" s="332"/>
      <c r="R188" s="332"/>
      <c r="S188" s="333"/>
      <c r="T188" s="334" t="s">
        <v>47</v>
      </c>
      <c r="U188" s="332"/>
      <c r="V188" s="332"/>
      <c r="W188" s="230"/>
      <c r="X188" s="331" t="s">
        <v>48</v>
      </c>
      <c r="Y188" s="332"/>
      <c r="Z188" s="332"/>
      <c r="AA188" s="333"/>
    </row>
    <row r="189" spans="1:27" ht="18" customHeight="1" x14ac:dyDescent="0.25">
      <c r="A189" s="317"/>
      <c r="B189" s="321"/>
      <c r="C189" s="322"/>
      <c r="D189" s="335" t="s">
        <v>7</v>
      </c>
      <c r="E189" s="337" t="s">
        <v>8</v>
      </c>
      <c r="F189" s="283" t="s">
        <v>41</v>
      </c>
      <c r="G189" s="287"/>
      <c r="H189" s="289" t="s">
        <v>9</v>
      </c>
      <c r="I189" s="289" t="s">
        <v>10</v>
      </c>
      <c r="J189" s="289" t="s">
        <v>11</v>
      </c>
      <c r="K189" s="294" t="s">
        <v>37</v>
      </c>
      <c r="L189" s="340" t="s">
        <v>70</v>
      </c>
      <c r="M189" s="341"/>
      <c r="N189" s="341"/>
      <c r="O189" s="341"/>
      <c r="P189" s="341"/>
      <c r="Q189" s="341"/>
      <c r="R189" s="341"/>
      <c r="S189" s="341"/>
      <c r="T189" s="341"/>
      <c r="U189" s="341"/>
      <c r="V189" s="341"/>
      <c r="W189" s="341"/>
      <c r="X189" s="341"/>
      <c r="Y189" s="341"/>
      <c r="Z189" s="341"/>
      <c r="AA189" s="342"/>
    </row>
    <row r="190" spans="1:27" ht="18" customHeight="1" x14ac:dyDescent="0.25">
      <c r="A190" s="317"/>
      <c r="B190" s="321"/>
      <c r="C190" s="322"/>
      <c r="D190" s="335"/>
      <c r="E190" s="338"/>
      <c r="F190" s="284"/>
      <c r="G190" s="287"/>
      <c r="H190" s="289"/>
      <c r="I190" s="289"/>
      <c r="J190" s="289"/>
      <c r="K190" s="294"/>
      <c r="L190" s="256" t="s">
        <v>9</v>
      </c>
      <c r="M190" s="258" t="s">
        <v>10</v>
      </c>
      <c r="N190" s="260" t="s">
        <v>11</v>
      </c>
      <c r="O190" s="10" t="s">
        <v>49</v>
      </c>
      <c r="P190" s="256" t="s">
        <v>9</v>
      </c>
      <c r="Q190" s="258" t="s">
        <v>10</v>
      </c>
      <c r="R190" s="260" t="s">
        <v>11</v>
      </c>
      <c r="S190" s="10" t="s">
        <v>49</v>
      </c>
      <c r="T190" s="256" t="s">
        <v>9</v>
      </c>
      <c r="U190" s="258" t="s">
        <v>10</v>
      </c>
      <c r="V190" s="260" t="s">
        <v>11</v>
      </c>
      <c r="W190" s="10" t="s">
        <v>49</v>
      </c>
      <c r="X190" s="256" t="s">
        <v>9</v>
      </c>
      <c r="Y190" s="258" t="s">
        <v>10</v>
      </c>
      <c r="Z190" s="260" t="s">
        <v>11</v>
      </c>
      <c r="AA190" s="10" t="s">
        <v>49</v>
      </c>
    </row>
    <row r="191" spans="1:27" ht="18" customHeight="1" thickBot="1" x14ac:dyDescent="0.3">
      <c r="A191" s="318"/>
      <c r="B191" s="323"/>
      <c r="C191" s="324"/>
      <c r="D191" s="336"/>
      <c r="E191" s="339"/>
      <c r="F191" s="285"/>
      <c r="G191" s="288"/>
      <c r="H191" s="259"/>
      <c r="I191" s="259"/>
      <c r="J191" s="259"/>
      <c r="K191" s="295"/>
      <c r="L191" s="257"/>
      <c r="M191" s="259"/>
      <c r="N191" s="261"/>
      <c r="O191" s="11" t="s">
        <v>24</v>
      </c>
      <c r="P191" s="257"/>
      <c r="Q191" s="259"/>
      <c r="R191" s="261"/>
      <c r="S191" s="11" t="s">
        <v>24</v>
      </c>
      <c r="T191" s="257"/>
      <c r="U191" s="259"/>
      <c r="V191" s="261"/>
      <c r="W191" s="11" t="s">
        <v>24</v>
      </c>
      <c r="X191" s="257"/>
      <c r="Y191" s="259"/>
      <c r="Z191" s="261"/>
      <c r="AA191" s="11" t="s">
        <v>24</v>
      </c>
    </row>
    <row r="192" spans="1:27" ht="18" customHeight="1" thickBot="1" x14ac:dyDescent="0.3">
      <c r="A192" s="116" t="s">
        <v>79</v>
      </c>
      <c r="B192" s="313" t="s">
        <v>38</v>
      </c>
      <c r="C192" s="313"/>
      <c r="D192" s="313"/>
      <c r="E192" s="313"/>
      <c r="F192" s="313"/>
      <c r="G192" s="313"/>
      <c r="H192" s="313"/>
      <c r="I192" s="313"/>
      <c r="J192" s="313"/>
      <c r="K192" s="313"/>
      <c r="L192" s="314"/>
      <c r="M192" s="314"/>
      <c r="N192" s="314"/>
      <c r="O192" s="314"/>
      <c r="P192" s="314"/>
      <c r="Q192" s="314"/>
      <c r="R192" s="314"/>
      <c r="S192" s="314"/>
      <c r="T192" s="314"/>
      <c r="U192" s="314"/>
      <c r="V192" s="314"/>
      <c r="W192" s="314"/>
      <c r="X192" s="314"/>
      <c r="Y192" s="314"/>
      <c r="Z192" s="314"/>
      <c r="AA192" s="315"/>
    </row>
    <row r="193" spans="1:29" ht="18" customHeight="1" x14ac:dyDescent="0.25">
      <c r="A193" s="12" t="s">
        <v>13</v>
      </c>
      <c r="B193" s="309" t="s">
        <v>117</v>
      </c>
      <c r="C193" s="310"/>
      <c r="D193" s="13">
        <v>1</v>
      </c>
      <c r="E193" s="133">
        <v>2</v>
      </c>
      <c r="F193" s="156">
        <v>4</v>
      </c>
      <c r="G193" s="158">
        <f t="shared" ref="G193:G204" si="25">SUM(H193:K193)</f>
        <v>48</v>
      </c>
      <c r="H193" s="187">
        <f>(L193+P193+T193+X193)</f>
        <v>16</v>
      </c>
      <c r="I193" s="187">
        <f t="shared" ref="I193:K205" si="26">(M193+Q193+U193+Y193)</f>
        <v>0</v>
      </c>
      <c r="J193" s="187">
        <f t="shared" si="26"/>
        <v>16</v>
      </c>
      <c r="K193" s="187">
        <f t="shared" si="26"/>
        <v>16</v>
      </c>
      <c r="L193" s="160"/>
      <c r="M193" s="207"/>
      <c r="N193" s="161"/>
      <c r="O193" s="162"/>
      <c r="P193" s="178">
        <v>16</v>
      </c>
      <c r="Q193" s="192"/>
      <c r="R193" s="192">
        <v>16</v>
      </c>
      <c r="S193" s="193">
        <v>16</v>
      </c>
      <c r="T193" s="188"/>
      <c r="U193" s="192"/>
      <c r="V193" s="192"/>
      <c r="W193" s="193"/>
      <c r="X193" s="64"/>
      <c r="Y193" s="62"/>
      <c r="Z193" s="62"/>
      <c r="AA193" s="63"/>
      <c r="AC193" s="221"/>
    </row>
    <row r="194" spans="1:29" ht="18" customHeight="1" x14ac:dyDescent="0.25">
      <c r="A194" s="28" t="s">
        <v>14</v>
      </c>
      <c r="B194" s="309" t="s">
        <v>118</v>
      </c>
      <c r="C194" s="310"/>
      <c r="D194" s="67"/>
      <c r="E194" s="132">
        <v>1</v>
      </c>
      <c r="F194" s="173">
        <v>3</v>
      </c>
      <c r="G194" s="167">
        <f t="shared" si="25"/>
        <v>24</v>
      </c>
      <c r="H194" s="194">
        <f>(L194+P194+T194+X194)</f>
        <v>8</v>
      </c>
      <c r="I194" s="194">
        <f t="shared" si="26"/>
        <v>0</v>
      </c>
      <c r="J194" s="194">
        <f t="shared" si="26"/>
        <v>0</v>
      </c>
      <c r="K194" s="194">
        <f t="shared" si="26"/>
        <v>16</v>
      </c>
      <c r="L194" s="174"/>
      <c r="M194" s="175"/>
      <c r="N194" s="175"/>
      <c r="O194" s="176"/>
      <c r="P194" s="196">
        <v>8</v>
      </c>
      <c r="Q194" s="198"/>
      <c r="R194" s="198"/>
      <c r="S194" s="199">
        <v>16</v>
      </c>
      <c r="T194" s="198"/>
      <c r="U194" s="198"/>
      <c r="V194" s="198"/>
      <c r="W194" s="199"/>
      <c r="X194" s="71"/>
      <c r="Y194" s="69"/>
      <c r="Z194" s="69"/>
      <c r="AA194" s="70"/>
      <c r="AC194" s="221"/>
    </row>
    <row r="195" spans="1:29" ht="18" customHeight="1" x14ac:dyDescent="0.25">
      <c r="A195" s="28" t="s">
        <v>15</v>
      </c>
      <c r="B195" s="309" t="s">
        <v>119</v>
      </c>
      <c r="C195" s="310"/>
      <c r="D195" s="67"/>
      <c r="E195" s="132">
        <v>2</v>
      </c>
      <c r="F195" s="173">
        <v>2</v>
      </c>
      <c r="G195" s="167">
        <f t="shared" si="25"/>
        <v>16</v>
      </c>
      <c r="H195" s="194">
        <f t="shared" ref="H195:H205" si="27">(L195+P195+T195+X195)</f>
        <v>8</v>
      </c>
      <c r="I195" s="194">
        <f t="shared" si="26"/>
        <v>0</v>
      </c>
      <c r="J195" s="194">
        <f t="shared" si="26"/>
        <v>0</v>
      </c>
      <c r="K195" s="194">
        <f t="shared" si="26"/>
        <v>8</v>
      </c>
      <c r="L195" s="174"/>
      <c r="M195" s="175"/>
      <c r="N195" s="175"/>
      <c r="O195" s="176"/>
      <c r="P195" s="198">
        <v>8</v>
      </c>
      <c r="Q195" s="198"/>
      <c r="R195" s="198"/>
      <c r="S195" s="199">
        <v>8</v>
      </c>
      <c r="T195" s="198"/>
      <c r="U195" s="198"/>
      <c r="V195" s="198"/>
      <c r="W195" s="199"/>
      <c r="X195" s="71"/>
      <c r="Y195" s="69"/>
      <c r="Z195" s="69"/>
      <c r="AA195" s="70"/>
      <c r="AC195" s="221"/>
    </row>
    <row r="196" spans="1:29" ht="18" customHeight="1" x14ac:dyDescent="0.25">
      <c r="A196" s="28" t="s">
        <v>16</v>
      </c>
      <c r="B196" s="309" t="s">
        <v>120</v>
      </c>
      <c r="C196" s="310"/>
      <c r="D196" s="67"/>
      <c r="E196" s="132">
        <v>1</v>
      </c>
      <c r="F196" s="173">
        <v>2</v>
      </c>
      <c r="G196" s="167">
        <f t="shared" si="25"/>
        <v>16</v>
      </c>
      <c r="H196" s="194">
        <f t="shared" si="27"/>
        <v>16</v>
      </c>
      <c r="I196" s="194">
        <f t="shared" si="26"/>
        <v>0</v>
      </c>
      <c r="J196" s="194">
        <f t="shared" si="26"/>
        <v>0</v>
      </c>
      <c r="K196" s="194">
        <f t="shared" si="26"/>
        <v>0</v>
      </c>
      <c r="L196" s="174"/>
      <c r="M196" s="175"/>
      <c r="N196" s="175"/>
      <c r="O196" s="176"/>
      <c r="P196" s="198">
        <v>16</v>
      </c>
      <c r="Q196" s="198"/>
      <c r="R196" s="198"/>
      <c r="S196" s="199"/>
      <c r="T196" s="198"/>
      <c r="U196" s="198"/>
      <c r="V196" s="198"/>
      <c r="W196" s="199"/>
      <c r="X196" s="71"/>
      <c r="Y196" s="69"/>
      <c r="Z196" s="69"/>
      <c r="AA196" s="70"/>
      <c r="AC196" s="221"/>
    </row>
    <row r="197" spans="1:29" ht="18" customHeight="1" x14ac:dyDescent="0.25">
      <c r="A197" s="28" t="s">
        <v>17</v>
      </c>
      <c r="B197" s="309" t="s">
        <v>121</v>
      </c>
      <c r="C197" s="310"/>
      <c r="D197" s="67"/>
      <c r="E197" s="132">
        <v>2</v>
      </c>
      <c r="F197" s="173">
        <v>2</v>
      </c>
      <c r="G197" s="167">
        <f>SUM(H197:K197)</f>
        <v>16</v>
      </c>
      <c r="H197" s="194">
        <f t="shared" si="27"/>
        <v>8</v>
      </c>
      <c r="I197" s="194">
        <f t="shared" si="26"/>
        <v>0</v>
      </c>
      <c r="J197" s="194">
        <f t="shared" si="26"/>
        <v>0</v>
      </c>
      <c r="K197" s="194">
        <f t="shared" si="26"/>
        <v>8</v>
      </c>
      <c r="L197" s="174"/>
      <c r="M197" s="175"/>
      <c r="N197" s="175"/>
      <c r="O197" s="176"/>
      <c r="P197" s="198">
        <v>8</v>
      </c>
      <c r="Q197" s="198"/>
      <c r="R197" s="198"/>
      <c r="S197" s="199">
        <v>8</v>
      </c>
      <c r="T197" s="198"/>
      <c r="U197" s="198"/>
      <c r="V197" s="198"/>
      <c r="W197" s="199"/>
      <c r="X197" s="71"/>
      <c r="Y197" s="69"/>
      <c r="Z197" s="69"/>
      <c r="AA197" s="70"/>
      <c r="AC197" s="221"/>
    </row>
    <row r="198" spans="1:29" ht="18" customHeight="1" x14ac:dyDescent="0.25">
      <c r="A198" s="28" t="s">
        <v>29</v>
      </c>
      <c r="B198" s="309" t="s">
        <v>122</v>
      </c>
      <c r="C198" s="310"/>
      <c r="D198" s="67"/>
      <c r="E198" s="132">
        <v>2</v>
      </c>
      <c r="F198" s="173">
        <v>3</v>
      </c>
      <c r="G198" s="167">
        <f t="shared" si="25"/>
        <v>16</v>
      </c>
      <c r="H198" s="194">
        <f t="shared" si="27"/>
        <v>8</v>
      </c>
      <c r="I198" s="194">
        <f t="shared" si="26"/>
        <v>0</v>
      </c>
      <c r="J198" s="194">
        <f t="shared" si="26"/>
        <v>0</v>
      </c>
      <c r="K198" s="194">
        <f t="shared" si="26"/>
        <v>8</v>
      </c>
      <c r="L198" s="174">
        <v>8</v>
      </c>
      <c r="M198" s="175"/>
      <c r="N198" s="175"/>
      <c r="O198" s="176">
        <v>8</v>
      </c>
      <c r="P198" s="198"/>
      <c r="Q198" s="198"/>
      <c r="R198" s="198"/>
      <c r="S198" s="199"/>
      <c r="T198" s="198"/>
      <c r="U198" s="198"/>
      <c r="V198" s="198"/>
      <c r="W198" s="199"/>
      <c r="X198" s="71"/>
      <c r="Y198" s="69"/>
      <c r="Z198" s="69"/>
      <c r="AA198" s="70"/>
      <c r="AC198" s="221"/>
    </row>
    <row r="199" spans="1:29" ht="18" customHeight="1" x14ac:dyDescent="0.25">
      <c r="A199" s="28" t="s">
        <v>30</v>
      </c>
      <c r="B199" s="305" t="s">
        <v>123</v>
      </c>
      <c r="C199" s="306"/>
      <c r="D199" s="67"/>
      <c r="E199" s="132">
        <v>2</v>
      </c>
      <c r="F199" s="173">
        <v>3</v>
      </c>
      <c r="G199" s="167">
        <f>SUM(H199:K199)</f>
        <v>16</v>
      </c>
      <c r="H199" s="194">
        <f t="shared" si="27"/>
        <v>8</v>
      </c>
      <c r="I199" s="194">
        <f t="shared" si="26"/>
        <v>0</v>
      </c>
      <c r="J199" s="194">
        <f t="shared" si="26"/>
        <v>0</v>
      </c>
      <c r="K199" s="194">
        <f t="shared" si="26"/>
        <v>8</v>
      </c>
      <c r="L199" s="208">
        <v>8</v>
      </c>
      <c r="M199" s="209"/>
      <c r="N199" s="209"/>
      <c r="O199" s="210">
        <v>8</v>
      </c>
      <c r="P199" s="198"/>
      <c r="Q199" s="198"/>
      <c r="R199" s="198"/>
      <c r="S199" s="199"/>
      <c r="T199" s="198"/>
      <c r="U199" s="198"/>
      <c r="V199" s="198"/>
      <c r="W199" s="199"/>
      <c r="X199" s="71"/>
      <c r="Y199" s="69"/>
      <c r="Z199" s="69"/>
      <c r="AA199" s="70"/>
      <c r="AC199" s="221"/>
    </row>
    <row r="200" spans="1:29" ht="18" customHeight="1" x14ac:dyDescent="0.25">
      <c r="A200" s="28" t="s">
        <v>31</v>
      </c>
      <c r="B200" s="307" t="s">
        <v>124</v>
      </c>
      <c r="C200" s="308"/>
      <c r="D200" s="67">
        <v>1</v>
      </c>
      <c r="E200" s="132">
        <v>1</v>
      </c>
      <c r="F200" s="173">
        <v>3</v>
      </c>
      <c r="G200" s="167">
        <f>SUM(H200:K200)</f>
        <v>32</v>
      </c>
      <c r="H200" s="194">
        <f>(L200+P200+T200+X200)</f>
        <v>16</v>
      </c>
      <c r="I200" s="194">
        <f>(M200+Q200+U200+Y200)</f>
        <v>0</v>
      </c>
      <c r="J200" s="194">
        <f>(N200+R200+V200+Z200)</f>
        <v>0</v>
      </c>
      <c r="K200" s="194">
        <f>(O200+S200+W200+AA200)</f>
        <v>16</v>
      </c>
      <c r="L200" s="178">
        <v>16</v>
      </c>
      <c r="M200" s="209"/>
      <c r="N200" s="209"/>
      <c r="O200" s="210">
        <v>16</v>
      </c>
      <c r="P200" s="198"/>
      <c r="Q200" s="198"/>
      <c r="R200" s="198"/>
      <c r="S200" s="199"/>
      <c r="T200" s="198"/>
      <c r="U200" s="198"/>
      <c r="V200" s="198"/>
      <c r="W200" s="199"/>
      <c r="X200" s="71"/>
      <c r="Y200" s="69"/>
      <c r="Z200" s="69"/>
      <c r="AA200" s="70"/>
      <c r="AC200" s="221"/>
    </row>
    <row r="201" spans="1:29" ht="18" customHeight="1" x14ac:dyDescent="0.25">
      <c r="A201" s="28" t="s">
        <v>32</v>
      </c>
      <c r="B201" s="309" t="s">
        <v>125</v>
      </c>
      <c r="C201" s="310"/>
      <c r="D201" s="67">
        <v>1</v>
      </c>
      <c r="E201" s="132">
        <v>2</v>
      </c>
      <c r="F201" s="173">
        <v>3</v>
      </c>
      <c r="G201" s="167">
        <f>SUM(H201:K201)</f>
        <v>32</v>
      </c>
      <c r="H201" s="194">
        <f t="shared" si="27"/>
        <v>16</v>
      </c>
      <c r="I201" s="194">
        <f t="shared" si="26"/>
        <v>0</v>
      </c>
      <c r="J201" s="194">
        <f t="shared" si="26"/>
        <v>0</v>
      </c>
      <c r="K201" s="194">
        <f t="shared" si="26"/>
        <v>16</v>
      </c>
      <c r="L201" s="208"/>
      <c r="M201" s="209"/>
      <c r="N201" s="209"/>
      <c r="O201" s="210"/>
      <c r="P201" s="178">
        <v>16</v>
      </c>
      <c r="Q201" s="198"/>
      <c r="R201" s="198"/>
      <c r="S201" s="199">
        <v>16</v>
      </c>
      <c r="T201" s="198"/>
      <c r="U201" s="198"/>
      <c r="V201" s="198"/>
      <c r="W201" s="199"/>
      <c r="X201" s="71"/>
      <c r="Y201" s="69"/>
      <c r="Z201" s="69"/>
      <c r="AA201" s="70"/>
      <c r="AC201" s="221"/>
    </row>
    <row r="202" spans="1:29" ht="18" customHeight="1" x14ac:dyDescent="0.25">
      <c r="A202" s="28" t="s">
        <v>33</v>
      </c>
      <c r="B202" s="309" t="s">
        <v>126</v>
      </c>
      <c r="C202" s="310"/>
      <c r="D202" s="67"/>
      <c r="E202" s="132">
        <v>2</v>
      </c>
      <c r="F202" s="173">
        <v>2</v>
      </c>
      <c r="G202" s="167">
        <f>SUM(H202:K202)</f>
        <v>16</v>
      </c>
      <c r="H202" s="194">
        <f t="shared" ref="H202:K203" si="28">(L202+P202+T202+X202)</f>
        <v>8</v>
      </c>
      <c r="I202" s="194">
        <f t="shared" si="28"/>
        <v>0</v>
      </c>
      <c r="J202" s="194">
        <f t="shared" si="28"/>
        <v>0</v>
      </c>
      <c r="K202" s="194">
        <f t="shared" si="28"/>
        <v>8</v>
      </c>
      <c r="L202" s="208"/>
      <c r="M202" s="209"/>
      <c r="N202" s="209"/>
      <c r="O202" s="210"/>
      <c r="P202" s="198"/>
      <c r="Q202" s="198"/>
      <c r="R202" s="198"/>
      <c r="S202" s="199"/>
      <c r="T202" s="198">
        <v>8</v>
      </c>
      <c r="U202" s="198"/>
      <c r="V202" s="198"/>
      <c r="W202" s="199">
        <v>8</v>
      </c>
      <c r="X202" s="71"/>
      <c r="Y202" s="69"/>
      <c r="Z202" s="69"/>
      <c r="AA202" s="70"/>
      <c r="AC202" s="221"/>
    </row>
    <row r="203" spans="1:29" ht="18" customHeight="1" x14ac:dyDescent="0.25">
      <c r="A203" s="28" t="s">
        <v>65</v>
      </c>
      <c r="B203" s="309" t="s">
        <v>132</v>
      </c>
      <c r="C203" s="310"/>
      <c r="D203" s="67"/>
      <c r="E203" s="132">
        <v>2</v>
      </c>
      <c r="F203" s="173">
        <v>2</v>
      </c>
      <c r="G203" s="167">
        <f>SUM(H203:K203)</f>
        <v>16</v>
      </c>
      <c r="H203" s="194">
        <f t="shared" si="28"/>
        <v>8</v>
      </c>
      <c r="I203" s="194">
        <f t="shared" si="28"/>
        <v>0</v>
      </c>
      <c r="J203" s="194">
        <f t="shared" si="28"/>
        <v>8</v>
      </c>
      <c r="K203" s="194">
        <f t="shared" si="28"/>
        <v>0</v>
      </c>
      <c r="L203" s="208">
        <v>8</v>
      </c>
      <c r="M203" s="209"/>
      <c r="N203" s="209">
        <v>8</v>
      </c>
      <c r="O203" s="210"/>
      <c r="P203" s="198"/>
      <c r="Q203" s="198"/>
      <c r="R203" s="198"/>
      <c r="S203" s="199"/>
      <c r="T203" s="198"/>
      <c r="U203" s="198"/>
      <c r="V203" s="198"/>
      <c r="W203" s="199"/>
      <c r="X203" s="71"/>
      <c r="Y203" s="69"/>
      <c r="Z203" s="69"/>
      <c r="AA203" s="70"/>
      <c r="AC203" s="221"/>
    </row>
    <row r="204" spans="1:29" ht="18" customHeight="1" x14ac:dyDescent="0.25">
      <c r="A204" s="28" t="s">
        <v>85</v>
      </c>
      <c r="B204" s="309" t="s">
        <v>91</v>
      </c>
      <c r="C204" s="310"/>
      <c r="D204" s="67"/>
      <c r="E204" s="132">
        <v>1</v>
      </c>
      <c r="F204" s="173">
        <v>2</v>
      </c>
      <c r="G204" s="167">
        <f t="shared" si="25"/>
        <v>24</v>
      </c>
      <c r="H204" s="194">
        <f t="shared" si="27"/>
        <v>0</v>
      </c>
      <c r="I204" s="194">
        <f t="shared" si="26"/>
        <v>0</v>
      </c>
      <c r="J204" s="194">
        <f t="shared" si="26"/>
        <v>0</v>
      </c>
      <c r="K204" s="194">
        <f t="shared" si="26"/>
        <v>24</v>
      </c>
      <c r="L204" s="208"/>
      <c r="M204" s="209"/>
      <c r="N204" s="209"/>
      <c r="O204" s="210"/>
      <c r="P204" s="198"/>
      <c r="Q204" s="198"/>
      <c r="R204" s="198"/>
      <c r="S204" s="199"/>
      <c r="T204" s="198"/>
      <c r="U204" s="198"/>
      <c r="V204" s="198"/>
      <c r="W204" s="199">
        <v>24</v>
      </c>
      <c r="X204" s="71"/>
      <c r="Y204" s="69"/>
      <c r="Z204" s="69"/>
      <c r="AA204" s="70"/>
      <c r="AC204" s="221"/>
    </row>
    <row r="205" spans="1:29" ht="34.5" customHeight="1" x14ac:dyDescent="0.25">
      <c r="A205" s="28" t="s">
        <v>86</v>
      </c>
      <c r="B205" s="311" t="s">
        <v>116</v>
      </c>
      <c r="C205" s="312"/>
      <c r="D205" s="67"/>
      <c r="E205" s="132"/>
      <c r="F205" s="173">
        <v>20</v>
      </c>
      <c r="G205" s="167"/>
      <c r="H205" s="194">
        <f t="shared" si="27"/>
        <v>0</v>
      </c>
      <c r="I205" s="194">
        <f t="shared" si="26"/>
        <v>0</v>
      </c>
      <c r="J205" s="194">
        <f t="shared" si="26"/>
        <v>0</v>
      </c>
      <c r="K205" s="194">
        <f t="shared" si="26"/>
        <v>0</v>
      </c>
      <c r="L205" s="208"/>
      <c r="M205" s="209"/>
      <c r="N205" s="211"/>
      <c r="O205" s="210"/>
      <c r="P205" s="212"/>
      <c r="Q205" s="212"/>
      <c r="R205" s="212"/>
      <c r="S205" s="213"/>
      <c r="T205" s="212"/>
      <c r="U205" s="212"/>
      <c r="V205" s="212"/>
      <c r="W205" s="213"/>
      <c r="X205" s="71"/>
      <c r="Y205" s="69"/>
      <c r="Z205" s="69"/>
      <c r="AA205" s="70"/>
      <c r="AC205" s="221"/>
    </row>
    <row r="206" spans="1:29" ht="18" customHeight="1" thickBot="1" x14ac:dyDescent="0.3">
      <c r="A206" s="28"/>
      <c r="B206" s="305"/>
      <c r="C206" s="306"/>
      <c r="D206" s="20"/>
      <c r="E206" s="21"/>
      <c r="F206" s="21"/>
      <c r="G206" s="28"/>
      <c r="H206" s="22"/>
      <c r="I206" s="22"/>
      <c r="J206" s="22"/>
      <c r="K206" s="23"/>
      <c r="L206" s="31"/>
      <c r="M206" s="32"/>
      <c r="N206" s="33"/>
      <c r="O206" s="34"/>
      <c r="P206" s="35"/>
      <c r="Q206" s="36"/>
      <c r="R206" s="32"/>
      <c r="S206" s="34"/>
      <c r="T206" s="37"/>
      <c r="U206" s="32"/>
      <c r="V206" s="32"/>
      <c r="W206" s="34"/>
      <c r="X206" s="37"/>
      <c r="Y206" s="32"/>
      <c r="Z206" s="32"/>
      <c r="AA206" s="34"/>
    </row>
    <row r="207" spans="1:29" ht="18" customHeight="1" thickTop="1" x14ac:dyDescent="0.25">
      <c r="A207" s="92"/>
      <c r="B207" s="297" t="s">
        <v>18</v>
      </c>
      <c r="C207" s="298"/>
      <c r="D207" s="301">
        <f t="shared" ref="D207:AA207" si="29">SUM(D193:D206)</f>
        <v>3</v>
      </c>
      <c r="E207" s="290">
        <f t="shared" si="29"/>
        <v>20</v>
      </c>
      <c r="F207" s="292">
        <f>SUM(F193:F206)</f>
        <v>51</v>
      </c>
      <c r="G207" s="303">
        <f t="shared" si="29"/>
        <v>272</v>
      </c>
      <c r="H207" s="290">
        <f t="shared" si="29"/>
        <v>120</v>
      </c>
      <c r="I207" s="290">
        <f t="shared" si="29"/>
        <v>0</v>
      </c>
      <c r="J207" s="290">
        <f t="shared" si="29"/>
        <v>24</v>
      </c>
      <c r="K207" s="292">
        <f t="shared" si="29"/>
        <v>128</v>
      </c>
      <c r="L207" s="102">
        <f t="shared" si="29"/>
        <v>40</v>
      </c>
      <c r="M207" s="103">
        <f t="shared" si="29"/>
        <v>0</v>
      </c>
      <c r="N207" s="103">
        <f t="shared" si="29"/>
        <v>8</v>
      </c>
      <c r="O207" s="104">
        <f t="shared" si="29"/>
        <v>32</v>
      </c>
      <c r="P207" s="102">
        <f t="shared" si="29"/>
        <v>72</v>
      </c>
      <c r="Q207" s="103">
        <f t="shared" si="29"/>
        <v>0</v>
      </c>
      <c r="R207" s="103">
        <f t="shared" si="29"/>
        <v>16</v>
      </c>
      <c r="S207" s="105">
        <f t="shared" si="29"/>
        <v>64</v>
      </c>
      <c r="T207" s="106">
        <f t="shared" si="29"/>
        <v>8</v>
      </c>
      <c r="U207" s="103">
        <f t="shared" si="29"/>
        <v>0</v>
      </c>
      <c r="V207" s="103">
        <f t="shared" si="29"/>
        <v>0</v>
      </c>
      <c r="W207" s="104">
        <f t="shared" si="29"/>
        <v>32</v>
      </c>
      <c r="X207" s="102">
        <f t="shared" si="29"/>
        <v>0</v>
      </c>
      <c r="Y207" s="103">
        <f t="shared" si="29"/>
        <v>0</v>
      </c>
      <c r="Z207" s="103">
        <f t="shared" si="29"/>
        <v>0</v>
      </c>
      <c r="AA207" s="105">
        <f t="shared" si="29"/>
        <v>0</v>
      </c>
    </row>
    <row r="208" spans="1:29" ht="18" customHeight="1" thickBot="1" x14ac:dyDescent="0.3">
      <c r="A208" s="93"/>
      <c r="B208" s="299"/>
      <c r="C208" s="300"/>
      <c r="D208" s="302"/>
      <c r="E208" s="291"/>
      <c r="F208" s="293"/>
      <c r="G208" s="304"/>
      <c r="H208" s="291"/>
      <c r="I208" s="291"/>
      <c r="J208" s="291"/>
      <c r="K208" s="293"/>
      <c r="L208" s="272">
        <f>SUM(L207:O207)</f>
        <v>80</v>
      </c>
      <c r="M208" s="273"/>
      <c r="N208" s="273"/>
      <c r="O208" s="274"/>
      <c r="P208" s="272">
        <f>SUM(P207:S207)</f>
        <v>152</v>
      </c>
      <c r="Q208" s="273"/>
      <c r="R208" s="273"/>
      <c r="S208" s="274"/>
      <c r="T208" s="272">
        <f>SUM(T207:W207)</f>
        <v>40</v>
      </c>
      <c r="U208" s="273"/>
      <c r="V208" s="273"/>
      <c r="W208" s="274"/>
      <c r="X208" s="272">
        <f>SUM(X207:AA207)</f>
        <v>0</v>
      </c>
      <c r="Y208" s="273"/>
      <c r="Z208" s="273"/>
      <c r="AA208" s="274"/>
    </row>
    <row r="209" spans="1:29" ht="18" customHeight="1" x14ac:dyDescent="0.25">
      <c r="A209" s="275" t="s">
        <v>64</v>
      </c>
      <c r="B209" s="276"/>
      <c r="C209" s="277"/>
      <c r="D209" s="278" t="s">
        <v>7</v>
      </c>
      <c r="E209" s="281" t="s">
        <v>8</v>
      </c>
      <c r="F209" s="283" t="s">
        <v>41</v>
      </c>
      <c r="G209" s="286" t="s">
        <v>5</v>
      </c>
      <c r="H209" s="289" t="s">
        <v>9</v>
      </c>
      <c r="I209" s="289" t="s">
        <v>10</v>
      </c>
      <c r="J209" s="289" t="s">
        <v>11</v>
      </c>
      <c r="K209" s="294" t="s">
        <v>37</v>
      </c>
      <c r="L209" s="253" t="s">
        <v>45</v>
      </c>
      <c r="M209" s="254"/>
      <c r="N209" s="254"/>
      <c r="O209" s="247"/>
      <c r="P209" s="253" t="s">
        <v>46</v>
      </c>
      <c r="Q209" s="254"/>
      <c r="R209" s="254"/>
      <c r="S209" s="255"/>
      <c r="T209" s="296" t="s">
        <v>47</v>
      </c>
      <c r="U209" s="254"/>
      <c r="V209" s="254"/>
      <c r="W209" s="247"/>
      <c r="X209" s="253" t="s">
        <v>48</v>
      </c>
      <c r="Y209" s="254"/>
      <c r="Z209" s="254"/>
      <c r="AA209" s="255"/>
    </row>
    <row r="210" spans="1:29" ht="18" customHeight="1" x14ac:dyDescent="0.25">
      <c r="A210" s="275"/>
      <c r="B210" s="276"/>
      <c r="C210" s="277"/>
      <c r="D210" s="279"/>
      <c r="E210" s="281"/>
      <c r="F210" s="284"/>
      <c r="G210" s="287"/>
      <c r="H210" s="289"/>
      <c r="I210" s="289"/>
      <c r="J210" s="289"/>
      <c r="K210" s="294"/>
      <c r="L210" s="256" t="s">
        <v>9</v>
      </c>
      <c r="M210" s="258" t="s">
        <v>10</v>
      </c>
      <c r="N210" s="260" t="s">
        <v>11</v>
      </c>
      <c r="O210" s="39" t="s">
        <v>49</v>
      </c>
      <c r="P210" s="256" t="s">
        <v>9</v>
      </c>
      <c r="Q210" s="258" t="s">
        <v>10</v>
      </c>
      <c r="R210" s="260" t="s">
        <v>11</v>
      </c>
      <c r="S210" s="39" t="s">
        <v>49</v>
      </c>
      <c r="T210" s="256" t="s">
        <v>9</v>
      </c>
      <c r="U210" s="258" t="s">
        <v>10</v>
      </c>
      <c r="V210" s="260" t="s">
        <v>11</v>
      </c>
      <c r="W210" s="39" t="s">
        <v>49</v>
      </c>
      <c r="X210" s="256" t="s">
        <v>9</v>
      </c>
      <c r="Y210" s="258" t="s">
        <v>10</v>
      </c>
      <c r="Z210" s="260" t="s">
        <v>11</v>
      </c>
      <c r="AA210" s="39" t="s">
        <v>49</v>
      </c>
    </row>
    <row r="211" spans="1:29" ht="18" customHeight="1" thickBot="1" x14ac:dyDescent="0.3">
      <c r="A211" s="275"/>
      <c r="B211" s="276"/>
      <c r="C211" s="277"/>
      <c r="D211" s="280"/>
      <c r="E211" s="282"/>
      <c r="F211" s="285"/>
      <c r="G211" s="288"/>
      <c r="H211" s="259"/>
      <c r="I211" s="259"/>
      <c r="J211" s="259"/>
      <c r="K211" s="295"/>
      <c r="L211" s="257"/>
      <c r="M211" s="259"/>
      <c r="N211" s="261"/>
      <c r="O211" s="11" t="s">
        <v>24</v>
      </c>
      <c r="P211" s="257"/>
      <c r="Q211" s="259"/>
      <c r="R211" s="261"/>
      <c r="S211" s="11" t="s">
        <v>24</v>
      </c>
      <c r="T211" s="257"/>
      <c r="U211" s="259"/>
      <c r="V211" s="261"/>
      <c r="W211" s="11" t="s">
        <v>24</v>
      </c>
      <c r="X211" s="257"/>
      <c r="Y211" s="259"/>
      <c r="Z211" s="261"/>
      <c r="AA211" s="11" t="s">
        <v>24</v>
      </c>
    </row>
    <row r="212" spans="1:29" ht="18" customHeight="1" x14ac:dyDescent="0.25">
      <c r="A212" s="275"/>
      <c r="B212" s="276"/>
      <c r="C212" s="277"/>
      <c r="D212" s="222">
        <f t="shared" ref="D212:W212" si="30">D207+D103+D48</f>
        <v>6</v>
      </c>
      <c r="E212" s="222">
        <f t="shared" si="30"/>
        <v>46</v>
      </c>
      <c r="F212" s="222">
        <f t="shared" si="30"/>
        <v>90</v>
      </c>
      <c r="G212" s="262">
        <f t="shared" si="30"/>
        <v>600</v>
      </c>
      <c r="H212" s="264">
        <f>H207+H103+H48</f>
        <v>272</v>
      </c>
      <c r="I212" s="266">
        <f t="shared" si="30"/>
        <v>16</v>
      </c>
      <c r="J212" s="266">
        <f t="shared" si="30"/>
        <v>104</v>
      </c>
      <c r="K212" s="267">
        <f t="shared" si="30"/>
        <v>208</v>
      </c>
      <c r="L212" s="40">
        <f t="shared" si="30"/>
        <v>104</v>
      </c>
      <c r="M212" s="40">
        <f t="shared" si="30"/>
        <v>16</v>
      </c>
      <c r="N212" s="40">
        <f t="shared" si="30"/>
        <v>56</v>
      </c>
      <c r="O212" s="40">
        <f t="shared" si="30"/>
        <v>64</v>
      </c>
      <c r="P212" s="40">
        <f t="shared" si="30"/>
        <v>144</v>
      </c>
      <c r="Q212" s="40">
        <f t="shared" si="30"/>
        <v>0</v>
      </c>
      <c r="R212" s="40">
        <f t="shared" si="30"/>
        <v>16</v>
      </c>
      <c r="S212" s="40">
        <f t="shared" si="30"/>
        <v>104</v>
      </c>
      <c r="T212" s="40">
        <f t="shared" si="30"/>
        <v>24</v>
      </c>
      <c r="U212" s="40">
        <f t="shared" si="30"/>
        <v>0</v>
      </c>
      <c r="V212" s="40">
        <f t="shared" si="30"/>
        <v>32</v>
      </c>
      <c r="W212" s="40">
        <f t="shared" si="30"/>
        <v>40</v>
      </c>
      <c r="X212" s="40">
        <f>SUM(X155,X207)</f>
        <v>0</v>
      </c>
      <c r="Y212" s="41">
        <f>SUM(Y155,Y207)</f>
        <v>0</v>
      </c>
      <c r="Z212" s="41">
        <f>SUM(Z155,Z207)</f>
        <v>0</v>
      </c>
      <c r="AA212" s="42">
        <f>SUM(AA155,AA207)</f>
        <v>0</v>
      </c>
      <c r="AC212" s="219" t="s">
        <v>42</v>
      </c>
    </row>
    <row r="213" spans="1:29" ht="18" customHeight="1" thickBot="1" x14ac:dyDescent="0.3">
      <c r="A213" s="275"/>
      <c r="B213" s="276"/>
      <c r="C213" s="277"/>
      <c r="D213" s="223"/>
      <c r="E213" s="223"/>
      <c r="F213" s="223"/>
      <c r="G213" s="263"/>
      <c r="H213" s="265"/>
      <c r="I213" s="265"/>
      <c r="J213" s="265"/>
      <c r="K213" s="268"/>
      <c r="L213" s="269">
        <f>SUM(L212:O212)</f>
        <v>240</v>
      </c>
      <c r="M213" s="270"/>
      <c r="N213" s="270"/>
      <c r="O213" s="271"/>
      <c r="P213" s="269">
        <f>SUM(P212:S212)</f>
        <v>264</v>
      </c>
      <c r="Q213" s="270"/>
      <c r="R213" s="270"/>
      <c r="S213" s="271"/>
      <c r="T213" s="269">
        <f>SUM(T212:W212)</f>
        <v>96</v>
      </c>
      <c r="U213" s="270"/>
      <c r="V213" s="270"/>
      <c r="W213" s="271"/>
      <c r="X213" s="269">
        <f>SUM(X212:AA212)</f>
        <v>0</v>
      </c>
      <c r="Y213" s="270"/>
      <c r="Z213" s="270"/>
      <c r="AA213" s="271"/>
      <c r="AC213" s="219">
        <f>SUM(L213:AA213)</f>
        <v>600</v>
      </c>
    </row>
    <row r="214" spans="1:29" ht="18" customHeight="1" x14ac:dyDescent="0.25">
      <c r="A214" s="275"/>
      <c r="B214" s="276"/>
      <c r="C214" s="277"/>
      <c r="D214" s="238" t="s">
        <v>19</v>
      </c>
      <c r="E214" s="239"/>
      <c r="F214" s="240"/>
      <c r="G214" s="247" t="s">
        <v>20</v>
      </c>
      <c r="H214" s="248"/>
      <c r="I214" s="248"/>
      <c r="J214" s="248"/>
      <c r="K214" s="249"/>
      <c r="L214" s="250">
        <v>3</v>
      </c>
      <c r="M214" s="251"/>
      <c r="N214" s="251"/>
      <c r="O214" s="252"/>
      <c r="P214" s="250">
        <v>3</v>
      </c>
      <c r="Q214" s="251"/>
      <c r="R214" s="251"/>
      <c r="S214" s="252"/>
      <c r="T214" s="250">
        <v>0</v>
      </c>
      <c r="U214" s="251"/>
      <c r="V214" s="251"/>
      <c r="W214" s="252"/>
      <c r="X214" s="250">
        <v>0</v>
      </c>
      <c r="Y214" s="251"/>
      <c r="Z214" s="251"/>
      <c r="AA214" s="252"/>
      <c r="AC214" s="219">
        <f>SUM(L214:AA214)</f>
        <v>6</v>
      </c>
    </row>
    <row r="215" spans="1:29" ht="18" customHeight="1" x14ac:dyDescent="0.25">
      <c r="A215" s="275"/>
      <c r="B215" s="276"/>
      <c r="C215" s="277"/>
      <c r="D215" s="241"/>
      <c r="E215" s="242"/>
      <c r="F215" s="243"/>
      <c r="G215" s="230" t="s">
        <v>21</v>
      </c>
      <c r="H215" s="231"/>
      <c r="I215" s="231"/>
      <c r="J215" s="231"/>
      <c r="K215" s="232"/>
      <c r="L215" s="227">
        <v>16</v>
      </c>
      <c r="M215" s="228"/>
      <c r="N215" s="228"/>
      <c r="O215" s="229"/>
      <c r="P215" s="227">
        <v>19</v>
      </c>
      <c r="Q215" s="228"/>
      <c r="R215" s="228"/>
      <c r="S215" s="229"/>
      <c r="T215" s="227">
        <v>11</v>
      </c>
      <c r="U215" s="228"/>
      <c r="V215" s="228"/>
      <c r="W215" s="229"/>
      <c r="X215" s="227">
        <v>0</v>
      </c>
      <c r="Y215" s="228"/>
      <c r="Z215" s="228"/>
      <c r="AA215" s="229"/>
      <c r="AC215" s="219">
        <f>SUM(L215:AA215)</f>
        <v>46</v>
      </c>
    </row>
    <row r="216" spans="1:29" ht="18" customHeight="1" thickBot="1" x14ac:dyDescent="0.3">
      <c r="A216" s="275"/>
      <c r="B216" s="276"/>
      <c r="C216" s="277"/>
      <c r="D216" s="244"/>
      <c r="E216" s="245"/>
      <c r="F216" s="246"/>
      <c r="G216" s="230" t="s">
        <v>41</v>
      </c>
      <c r="H216" s="231"/>
      <c r="I216" s="231"/>
      <c r="J216" s="231"/>
      <c r="K216" s="232"/>
      <c r="L216" s="233">
        <v>30</v>
      </c>
      <c r="M216" s="234"/>
      <c r="N216" s="234"/>
      <c r="O216" s="235"/>
      <c r="P216" s="233">
        <v>30</v>
      </c>
      <c r="Q216" s="234"/>
      <c r="R216" s="234"/>
      <c r="S216" s="235"/>
      <c r="T216" s="233">
        <v>30</v>
      </c>
      <c r="U216" s="234"/>
      <c r="V216" s="234"/>
      <c r="W216" s="235"/>
      <c r="X216" s="233">
        <v>0</v>
      </c>
      <c r="Y216" s="234"/>
      <c r="Z216" s="234"/>
      <c r="AA216" s="235"/>
      <c r="AC216" s="219">
        <f>SUM(L216:AA216)</f>
        <v>90</v>
      </c>
    </row>
    <row r="217" spans="1:29" ht="18" customHeight="1" x14ac:dyDescent="0.25">
      <c r="A217" s="129"/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45"/>
      <c r="P217" s="129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45"/>
    </row>
    <row r="218" spans="1:29" ht="18" customHeight="1" x14ac:dyDescent="0.25">
      <c r="A218" s="46" t="s">
        <v>22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6"/>
      <c r="P218" s="134"/>
      <c r="Q218" s="5" t="str">
        <f>Q166</f>
        <v>Obowiązuje od roku akademickiego:2020/2021</v>
      </c>
      <c r="R218" s="2"/>
      <c r="S218" s="135"/>
      <c r="T218" s="135"/>
      <c r="U218" s="135"/>
      <c r="V218" s="135"/>
      <c r="W218" s="135"/>
      <c r="X218" s="47"/>
      <c r="Y218" s="8"/>
      <c r="Z218" s="135"/>
      <c r="AA218" s="48"/>
    </row>
    <row r="219" spans="1:29" ht="18" customHeight="1" x14ac:dyDescent="0.25">
      <c r="A219" s="134"/>
      <c r="B219" s="203" t="s">
        <v>127</v>
      </c>
      <c r="C219" s="135"/>
      <c r="D219" s="135"/>
      <c r="E219" s="135"/>
      <c r="F219" s="135"/>
      <c r="G219" s="135"/>
      <c r="H219" s="135"/>
      <c r="I219" s="135"/>
      <c r="J219" s="135"/>
      <c r="K219" s="135"/>
      <c r="L219" s="135"/>
      <c r="M219" s="135"/>
      <c r="N219" s="135"/>
      <c r="O219" s="48"/>
      <c r="P219" s="122"/>
      <c r="Q219" s="49" t="s">
        <v>23</v>
      </c>
      <c r="R219" s="2"/>
      <c r="S219" s="123"/>
      <c r="T219" s="123"/>
      <c r="U219" s="123"/>
      <c r="V219" s="123"/>
      <c r="W219" s="123"/>
      <c r="X219" s="123"/>
      <c r="Y219" s="123"/>
      <c r="Z219" s="123"/>
      <c r="AA219" s="124"/>
    </row>
    <row r="220" spans="1:29" ht="18" customHeight="1" x14ac:dyDescent="0.25">
      <c r="A220" s="79"/>
      <c r="B220" s="117" t="s">
        <v>128</v>
      </c>
      <c r="C220" s="5"/>
      <c r="D220" s="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48"/>
      <c r="P220" s="122"/>
      <c r="Q220" s="5" t="s">
        <v>9</v>
      </c>
      <c r="R220" s="51" t="s">
        <v>51</v>
      </c>
      <c r="S220" s="123"/>
      <c r="T220" s="123"/>
      <c r="U220" s="123"/>
      <c r="V220" s="123"/>
      <c r="W220" s="123"/>
      <c r="X220" s="123"/>
      <c r="Y220" s="123"/>
      <c r="Z220" s="123"/>
      <c r="AA220" s="124"/>
    </row>
    <row r="221" spans="1:29" ht="18" customHeight="1" x14ac:dyDescent="0.25">
      <c r="A221" s="79"/>
      <c r="B221" s="236" t="s">
        <v>129</v>
      </c>
      <c r="C221" s="236"/>
      <c r="D221" s="236"/>
      <c r="E221" s="236"/>
      <c r="F221" s="236"/>
      <c r="G221" s="236"/>
      <c r="H221" s="236"/>
      <c r="I221" s="236"/>
      <c r="J221" s="236"/>
      <c r="K221" s="236"/>
      <c r="L221" s="236"/>
      <c r="M221" s="236"/>
      <c r="N221" s="236"/>
      <c r="O221" s="237"/>
      <c r="P221" s="122"/>
      <c r="Q221" s="5" t="s">
        <v>10</v>
      </c>
      <c r="R221" s="51" t="s">
        <v>52</v>
      </c>
      <c r="S221" s="123"/>
      <c r="T221" s="123"/>
      <c r="U221" s="80"/>
      <c r="V221" s="123"/>
      <c r="W221" s="123"/>
      <c r="X221" s="123"/>
      <c r="Y221" s="123"/>
      <c r="Z221" s="123"/>
      <c r="AA221" s="124"/>
    </row>
    <row r="222" spans="1:29" ht="18" customHeight="1" x14ac:dyDescent="0.25">
      <c r="A222" s="79"/>
      <c r="B222" s="13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6"/>
      <c r="P222" s="122"/>
      <c r="Q222" s="5" t="s">
        <v>11</v>
      </c>
      <c r="R222" s="51" t="s">
        <v>53</v>
      </c>
      <c r="S222" s="123"/>
      <c r="T222" s="123"/>
      <c r="U222" s="123"/>
      <c r="V222" s="123"/>
      <c r="W222" s="123"/>
      <c r="X222" s="123"/>
      <c r="Y222" s="123"/>
      <c r="Z222" s="123"/>
      <c r="AA222" s="124"/>
    </row>
    <row r="223" spans="1:29" ht="18" customHeight="1" x14ac:dyDescent="0.25">
      <c r="A223" s="79"/>
      <c r="B223" s="81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6"/>
      <c r="P223" s="122"/>
      <c r="Q223" s="5" t="s">
        <v>49</v>
      </c>
      <c r="R223" s="51" t="s">
        <v>54</v>
      </c>
      <c r="S223" s="123"/>
      <c r="T223" s="123"/>
      <c r="U223" s="123"/>
      <c r="V223" s="123"/>
      <c r="W223" s="123"/>
      <c r="X223" s="123"/>
      <c r="Y223" s="123"/>
      <c r="Z223" s="123"/>
      <c r="AA223" s="124"/>
    </row>
    <row r="224" spans="1:29" ht="18" customHeight="1" x14ac:dyDescent="0.25">
      <c r="A224" s="79"/>
      <c r="B224" s="51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6"/>
      <c r="P224" s="122"/>
      <c r="Q224" s="5" t="s">
        <v>24</v>
      </c>
      <c r="R224" s="51" t="s">
        <v>55</v>
      </c>
      <c r="S224" s="123"/>
      <c r="T224" s="123"/>
      <c r="U224" s="123"/>
      <c r="V224" s="80"/>
      <c r="W224" s="80"/>
      <c r="X224" s="80"/>
      <c r="Y224" s="80"/>
      <c r="Z224" s="123"/>
      <c r="AA224" s="124"/>
    </row>
    <row r="225" spans="1:27" ht="18" customHeight="1" x14ac:dyDescent="0.25">
      <c r="A225" s="79"/>
      <c r="B225" s="82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6"/>
      <c r="P225" s="122"/>
      <c r="Q225" s="5" t="s">
        <v>56</v>
      </c>
      <c r="R225" s="51" t="s">
        <v>57</v>
      </c>
      <c r="S225" s="123"/>
      <c r="T225" s="123"/>
      <c r="U225" s="123"/>
      <c r="V225" s="123"/>
      <c r="W225" s="123"/>
      <c r="X225" s="123"/>
      <c r="Y225" s="123"/>
      <c r="Z225" s="123"/>
      <c r="AA225" s="124"/>
    </row>
    <row r="226" spans="1:27" ht="18" customHeight="1" x14ac:dyDescent="0.25">
      <c r="A226" s="79"/>
      <c r="B226" s="49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6"/>
      <c r="P226" s="122"/>
      <c r="Q226" s="57"/>
      <c r="R226" s="125" t="s">
        <v>25</v>
      </c>
      <c r="S226" s="5" t="s">
        <v>26</v>
      </c>
      <c r="T226" s="123"/>
      <c r="U226" s="123"/>
      <c r="V226" s="123"/>
      <c r="W226" s="123"/>
      <c r="X226" s="123"/>
      <c r="Y226" s="123"/>
      <c r="Z226" s="123"/>
      <c r="AA226" s="124"/>
    </row>
    <row r="227" spans="1:27" ht="18" customHeight="1" thickBot="1" x14ac:dyDescent="0.3">
      <c r="A227" s="58"/>
      <c r="B227" s="59"/>
      <c r="C227" s="59"/>
      <c r="D227" s="59"/>
      <c r="E227" s="60"/>
      <c r="F227" s="60"/>
      <c r="G227" s="60"/>
      <c r="H227" s="60"/>
      <c r="I227" s="60"/>
      <c r="J227" s="60"/>
      <c r="K227" s="59"/>
      <c r="L227" s="59"/>
      <c r="M227" s="59"/>
      <c r="N227" s="59"/>
      <c r="O227" s="61"/>
      <c r="P227" s="224" t="s">
        <v>36</v>
      </c>
      <c r="Q227" s="225"/>
      <c r="R227" s="225"/>
      <c r="S227" s="225"/>
      <c r="T227" s="225"/>
      <c r="U227" s="225"/>
      <c r="V227" s="225"/>
      <c r="W227" s="225"/>
      <c r="X227" s="225"/>
      <c r="Y227" s="225"/>
      <c r="Z227" s="225"/>
      <c r="AA227" s="226"/>
    </row>
  </sheetData>
  <mergeCells count="531">
    <mergeCell ref="P27:AA27"/>
    <mergeCell ref="D29:S31"/>
    <mergeCell ref="T29:AA29"/>
    <mergeCell ref="A30:C30"/>
    <mergeCell ref="T30:AA30"/>
    <mergeCell ref="A31:C31"/>
    <mergeCell ref="T31:AA31"/>
    <mergeCell ref="B12:F12"/>
    <mergeCell ref="B13:F13"/>
    <mergeCell ref="B14:F14"/>
    <mergeCell ref="B15:F15"/>
    <mergeCell ref="B16:F16"/>
    <mergeCell ref="B17:F17"/>
    <mergeCell ref="V42:V43"/>
    <mergeCell ref="A35:C35"/>
    <mergeCell ref="T35:AA35"/>
    <mergeCell ref="A36:C36"/>
    <mergeCell ref="T36:AA36"/>
    <mergeCell ref="T37:AA37"/>
    <mergeCell ref="A38:AA38"/>
    <mergeCell ref="A32:C32"/>
    <mergeCell ref="T32:AA32"/>
    <mergeCell ref="A33:C33"/>
    <mergeCell ref="T33:AA33"/>
    <mergeCell ref="A34:C34"/>
    <mergeCell ref="T34:AA34"/>
    <mergeCell ref="H48:H49"/>
    <mergeCell ref="A39:A43"/>
    <mergeCell ref="B39:C43"/>
    <mergeCell ref="D39:F40"/>
    <mergeCell ref="G39:K39"/>
    <mergeCell ref="L39:AA39"/>
    <mergeCell ref="G40:G43"/>
    <mergeCell ref="H40:K40"/>
    <mergeCell ref="L40:O40"/>
    <mergeCell ref="P40:S40"/>
    <mergeCell ref="T40:W40"/>
    <mergeCell ref="X40:AA40"/>
    <mergeCell ref="D41:D43"/>
    <mergeCell ref="E41:E43"/>
    <mergeCell ref="F41:F43"/>
    <mergeCell ref="H41:H43"/>
    <mergeCell ref="I41:I43"/>
    <mergeCell ref="J41:J43"/>
    <mergeCell ref="K41:K43"/>
    <mergeCell ref="L41:AA41"/>
    <mergeCell ref="L42:L43"/>
    <mergeCell ref="Y42:Y43"/>
    <mergeCell ref="Z42:Z43"/>
    <mergeCell ref="U42:U43"/>
    <mergeCell ref="B46:C46"/>
    <mergeCell ref="B47:C47"/>
    <mergeCell ref="B48:C49"/>
    <mergeCell ref="D48:D49"/>
    <mergeCell ref="E48:E49"/>
    <mergeCell ref="X42:X43"/>
    <mergeCell ref="L49:O49"/>
    <mergeCell ref="P49:S49"/>
    <mergeCell ref="T49:W49"/>
    <mergeCell ref="X49:AA49"/>
    <mergeCell ref="I48:I49"/>
    <mergeCell ref="J48:J49"/>
    <mergeCell ref="K48:K49"/>
    <mergeCell ref="B44:K44"/>
    <mergeCell ref="L44:AA44"/>
    <mergeCell ref="M42:M43"/>
    <mergeCell ref="N42:N43"/>
    <mergeCell ref="P42:P43"/>
    <mergeCell ref="Q42:Q43"/>
    <mergeCell ref="R42:R43"/>
    <mergeCell ref="T42:T43"/>
    <mergeCell ref="B45:C45"/>
    <mergeCell ref="F48:F49"/>
    <mergeCell ref="G48:G49"/>
    <mergeCell ref="T50:W50"/>
    <mergeCell ref="I53:I54"/>
    <mergeCell ref="J53:J54"/>
    <mergeCell ref="I50:I52"/>
    <mergeCell ref="J50:J52"/>
    <mergeCell ref="K50:K52"/>
    <mergeCell ref="X55:AA55"/>
    <mergeCell ref="D53:D54"/>
    <mergeCell ref="E53:E54"/>
    <mergeCell ref="F53:F54"/>
    <mergeCell ref="G53:G54"/>
    <mergeCell ref="H53:H54"/>
    <mergeCell ref="T54:W54"/>
    <mergeCell ref="X54:AA54"/>
    <mergeCell ref="T55:W55"/>
    <mergeCell ref="X51:X52"/>
    <mergeCell ref="Y51:Y52"/>
    <mergeCell ref="Z51:Z52"/>
    <mergeCell ref="T51:T52"/>
    <mergeCell ref="U51:U52"/>
    <mergeCell ref="V51:V52"/>
    <mergeCell ref="X50:AA50"/>
    <mergeCell ref="H50:H52"/>
    <mergeCell ref="P51:P52"/>
    <mergeCell ref="Q51:Q52"/>
    <mergeCell ref="R51:R52"/>
    <mergeCell ref="L50:O50"/>
    <mergeCell ref="P50:S50"/>
    <mergeCell ref="L54:O54"/>
    <mergeCell ref="P54:S54"/>
    <mergeCell ref="G55:K55"/>
    <mergeCell ref="L55:O55"/>
    <mergeCell ref="P55:S55"/>
    <mergeCell ref="L51:L52"/>
    <mergeCell ref="M51:M52"/>
    <mergeCell ref="N51:N52"/>
    <mergeCell ref="K53:K54"/>
    <mergeCell ref="P68:AA68"/>
    <mergeCell ref="D70:S72"/>
    <mergeCell ref="T70:AA70"/>
    <mergeCell ref="A71:C71"/>
    <mergeCell ref="T71:AA71"/>
    <mergeCell ref="A72:C72"/>
    <mergeCell ref="T72:AA72"/>
    <mergeCell ref="G57:K57"/>
    <mergeCell ref="L57:O57"/>
    <mergeCell ref="P57:S57"/>
    <mergeCell ref="T57:W57"/>
    <mergeCell ref="X57:AA57"/>
    <mergeCell ref="B62:O62"/>
    <mergeCell ref="D55:F57"/>
    <mergeCell ref="G56:K56"/>
    <mergeCell ref="L56:O56"/>
    <mergeCell ref="P56:S56"/>
    <mergeCell ref="T56:W56"/>
    <mergeCell ref="X56:AA56"/>
    <mergeCell ref="A50:C57"/>
    <mergeCell ref="D50:D52"/>
    <mergeCell ref="E50:E52"/>
    <mergeCell ref="F50:F52"/>
    <mergeCell ref="G50:G52"/>
    <mergeCell ref="A76:C76"/>
    <mergeCell ref="T76:AA76"/>
    <mergeCell ref="A77:C77"/>
    <mergeCell ref="T77:AA77"/>
    <mergeCell ref="T78:AA78"/>
    <mergeCell ref="A79:AA79"/>
    <mergeCell ref="A73:C73"/>
    <mergeCell ref="T73:AA73"/>
    <mergeCell ref="A74:C74"/>
    <mergeCell ref="T74:AA74"/>
    <mergeCell ref="A75:C75"/>
    <mergeCell ref="T75:AA75"/>
    <mergeCell ref="A80:A84"/>
    <mergeCell ref="B80:C84"/>
    <mergeCell ref="D80:F81"/>
    <mergeCell ref="G80:K80"/>
    <mergeCell ref="L80:AA80"/>
    <mergeCell ref="G81:G84"/>
    <mergeCell ref="H81:K81"/>
    <mergeCell ref="L81:O81"/>
    <mergeCell ref="P81:S81"/>
    <mergeCell ref="T81:W81"/>
    <mergeCell ref="X81:AA81"/>
    <mergeCell ref="D82:D84"/>
    <mergeCell ref="E82:E84"/>
    <mergeCell ref="F82:F84"/>
    <mergeCell ref="H82:H84"/>
    <mergeCell ref="I82:I84"/>
    <mergeCell ref="J82:J84"/>
    <mergeCell ref="K82:K84"/>
    <mergeCell ref="L82:AA82"/>
    <mergeCell ref="L83:L84"/>
    <mergeCell ref="Y83:Y84"/>
    <mergeCell ref="Z83:Z84"/>
    <mergeCell ref="B87:C87"/>
    <mergeCell ref="B88:C88"/>
    <mergeCell ref="B89:C89"/>
    <mergeCell ref="B90:C90"/>
    <mergeCell ref="U83:U84"/>
    <mergeCell ref="V83:V84"/>
    <mergeCell ref="X83:X84"/>
    <mergeCell ref="B97:C97"/>
    <mergeCell ref="C85:K85"/>
    <mergeCell ref="L85:AA85"/>
    <mergeCell ref="M83:M84"/>
    <mergeCell ref="N83:N84"/>
    <mergeCell ref="P83:P84"/>
    <mergeCell ref="Q83:Q84"/>
    <mergeCell ref="R83:R84"/>
    <mergeCell ref="T83:T84"/>
    <mergeCell ref="B86:C86"/>
    <mergeCell ref="B102:C102"/>
    <mergeCell ref="B103:C104"/>
    <mergeCell ref="D103:D104"/>
    <mergeCell ref="E103:E104"/>
    <mergeCell ref="B91:C91"/>
    <mergeCell ref="B92:C92"/>
    <mergeCell ref="B93:C93"/>
    <mergeCell ref="B94:C94"/>
    <mergeCell ref="B95:C95"/>
    <mergeCell ref="B96:C96"/>
    <mergeCell ref="B98:C98"/>
    <mergeCell ref="B100:C100"/>
    <mergeCell ref="B99:C99"/>
    <mergeCell ref="B101:C101"/>
    <mergeCell ref="L104:O104"/>
    <mergeCell ref="P104:S104"/>
    <mergeCell ref="T104:W104"/>
    <mergeCell ref="X104:AA104"/>
    <mergeCell ref="A105:C112"/>
    <mergeCell ref="D105:D107"/>
    <mergeCell ref="E105:E107"/>
    <mergeCell ref="F105:F107"/>
    <mergeCell ref="G105:G107"/>
    <mergeCell ref="H105:H107"/>
    <mergeCell ref="F103:F104"/>
    <mergeCell ref="G103:G104"/>
    <mergeCell ref="H103:H104"/>
    <mergeCell ref="I103:I104"/>
    <mergeCell ref="J103:J104"/>
    <mergeCell ref="K103:K104"/>
    <mergeCell ref="X105:AA105"/>
    <mergeCell ref="L106:L107"/>
    <mergeCell ref="M106:M107"/>
    <mergeCell ref="N106:N107"/>
    <mergeCell ref="P106:P107"/>
    <mergeCell ref="Q106:Q107"/>
    <mergeCell ref="R106:R107"/>
    <mergeCell ref="T106:T107"/>
    <mergeCell ref="U106:U107"/>
    <mergeCell ref="V106:V107"/>
    <mergeCell ref="L105:O105"/>
    <mergeCell ref="P105:S105"/>
    <mergeCell ref="T105:W105"/>
    <mergeCell ref="X106:X107"/>
    <mergeCell ref="Y106:Y107"/>
    <mergeCell ref="Z106:Z107"/>
    <mergeCell ref="D108:D109"/>
    <mergeCell ref="E108:E109"/>
    <mergeCell ref="F108:F109"/>
    <mergeCell ref="G108:G109"/>
    <mergeCell ref="H108:H109"/>
    <mergeCell ref="I108:I109"/>
    <mergeCell ref="J108:J109"/>
    <mergeCell ref="I105:I107"/>
    <mergeCell ref="J105:J107"/>
    <mergeCell ref="K105:K107"/>
    <mergeCell ref="K108:K109"/>
    <mergeCell ref="L109:O109"/>
    <mergeCell ref="P109:S109"/>
    <mergeCell ref="T109:W109"/>
    <mergeCell ref="X109:AA109"/>
    <mergeCell ref="G110:K110"/>
    <mergeCell ref="L110:O110"/>
    <mergeCell ref="P110:S110"/>
    <mergeCell ref="T110:W110"/>
    <mergeCell ref="D125:S127"/>
    <mergeCell ref="T125:AA125"/>
    <mergeCell ref="A126:C126"/>
    <mergeCell ref="T126:AA126"/>
    <mergeCell ref="A127:C127"/>
    <mergeCell ref="T127:AA127"/>
    <mergeCell ref="G112:K112"/>
    <mergeCell ref="L112:O112"/>
    <mergeCell ref="P112:S112"/>
    <mergeCell ref="T112:W112"/>
    <mergeCell ref="X112:AA112"/>
    <mergeCell ref="P123:AA123"/>
    <mergeCell ref="D110:F112"/>
    <mergeCell ref="X110:AA110"/>
    <mergeCell ref="G111:K111"/>
    <mergeCell ref="L111:O111"/>
    <mergeCell ref="P111:S111"/>
    <mergeCell ref="T111:W111"/>
    <mergeCell ref="X111:AA111"/>
    <mergeCell ref="B117:O117"/>
    <mergeCell ref="A131:C131"/>
    <mergeCell ref="T131:AA131"/>
    <mergeCell ref="A132:C132"/>
    <mergeCell ref="T132:AA132"/>
    <mergeCell ref="T133:AA133"/>
    <mergeCell ref="A134:AA134"/>
    <mergeCell ref="A128:C128"/>
    <mergeCell ref="T128:AA128"/>
    <mergeCell ref="A129:C129"/>
    <mergeCell ref="T129:AA129"/>
    <mergeCell ref="A130:C130"/>
    <mergeCell ref="T130:AA130"/>
    <mergeCell ref="A135:A139"/>
    <mergeCell ref="B135:C139"/>
    <mergeCell ref="D135:F136"/>
    <mergeCell ref="G135:K135"/>
    <mergeCell ref="L135:AA135"/>
    <mergeCell ref="G136:G139"/>
    <mergeCell ref="H136:K136"/>
    <mergeCell ref="L136:O136"/>
    <mergeCell ref="P136:S136"/>
    <mergeCell ref="T136:W136"/>
    <mergeCell ref="X136:AA136"/>
    <mergeCell ref="D137:D139"/>
    <mergeCell ref="E137:E139"/>
    <mergeCell ref="F137:F139"/>
    <mergeCell ref="H137:H139"/>
    <mergeCell ref="I137:I139"/>
    <mergeCell ref="J137:J139"/>
    <mergeCell ref="K137:K139"/>
    <mergeCell ref="L137:AA137"/>
    <mergeCell ref="L138:L139"/>
    <mergeCell ref="Y138:Y139"/>
    <mergeCell ref="Z138:Z139"/>
    <mergeCell ref="B142:C142"/>
    <mergeCell ref="B143:C143"/>
    <mergeCell ref="B144:C144"/>
    <mergeCell ref="B145:C145"/>
    <mergeCell ref="B146:C146"/>
    <mergeCell ref="U138:U139"/>
    <mergeCell ref="V138:V139"/>
    <mergeCell ref="X138:X139"/>
    <mergeCell ref="B153:C153"/>
    <mergeCell ref="B140:K140"/>
    <mergeCell ref="L140:AA140"/>
    <mergeCell ref="M138:M139"/>
    <mergeCell ref="N138:N139"/>
    <mergeCell ref="P138:P139"/>
    <mergeCell ref="Q138:Q139"/>
    <mergeCell ref="R138:R139"/>
    <mergeCell ref="T138:T139"/>
    <mergeCell ref="B141:C141"/>
    <mergeCell ref="B151:C151"/>
    <mergeCell ref="B154:C154"/>
    <mergeCell ref="B155:C156"/>
    <mergeCell ref="D155:D156"/>
    <mergeCell ref="E155:E156"/>
    <mergeCell ref="F155:F156"/>
    <mergeCell ref="B147:C147"/>
    <mergeCell ref="B148:C148"/>
    <mergeCell ref="B149:C149"/>
    <mergeCell ref="B150:C150"/>
    <mergeCell ref="B152:C152"/>
    <mergeCell ref="P156:S156"/>
    <mergeCell ref="T156:W156"/>
    <mergeCell ref="X156:AA156"/>
    <mergeCell ref="A157:C164"/>
    <mergeCell ref="D157:D159"/>
    <mergeCell ref="E157:E159"/>
    <mergeCell ref="F157:F159"/>
    <mergeCell ref="G157:G159"/>
    <mergeCell ref="H157:H159"/>
    <mergeCell ref="I157:I159"/>
    <mergeCell ref="G155:G156"/>
    <mergeCell ref="H155:H156"/>
    <mergeCell ref="I155:I156"/>
    <mergeCell ref="J155:J156"/>
    <mergeCell ref="K155:K156"/>
    <mergeCell ref="L156:O156"/>
    <mergeCell ref="Y158:Y159"/>
    <mergeCell ref="Z158:Z159"/>
    <mergeCell ref="D160:D161"/>
    <mergeCell ref="E160:E161"/>
    <mergeCell ref="F160:F161"/>
    <mergeCell ref="G160:G161"/>
    <mergeCell ref="X158:X159"/>
    <mergeCell ref="J157:J159"/>
    <mergeCell ref="K157:K159"/>
    <mergeCell ref="L157:O157"/>
    <mergeCell ref="P157:S157"/>
    <mergeCell ref="T157:W157"/>
    <mergeCell ref="X157:AA157"/>
    <mergeCell ref="L158:L159"/>
    <mergeCell ref="M158:M159"/>
    <mergeCell ref="Q158:Q159"/>
    <mergeCell ref="R158:R159"/>
    <mergeCell ref="T158:T159"/>
    <mergeCell ref="U158:U159"/>
    <mergeCell ref="V158:V159"/>
    <mergeCell ref="N158:N159"/>
    <mergeCell ref="P158:P159"/>
    <mergeCell ref="X161:AA161"/>
    <mergeCell ref="D162:F164"/>
    <mergeCell ref="G162:K162"/>
    <mergeCell ref="L162:O162"/>
    <mergeCell ref="P162:S162"/>
    <mergeCell ref="T162:W162"/>
    <mergeCell ref="X162:AA162"/>
    <mergeCell ref="P175:AA175"/>
    <mergeCell ref="D177:S179"/>
    <mergeCell ref="T177:AA177"/>
    <mergeCell ref="H160:H161"/>
    <mergeCell ref="I160:I161"/>
    <mergeCell ref="J160:J161"/>
    <mergeCell ref="K160:K161"/>
    <mergeCell ref="L161:O161"/>
    <mergeCell ref="P161:S161"/>
    <mergeCell ref="T161:W161"/>
    <mergeCell ref="A178:C178"/>
    <mergeCell ref="T178:AA178"/>
    <mergeCell ref="A179:C179"/>
    <mergeCell ref="T179:AA179"/>
    <mergeCell ref="G163:K163"/>
    <mergeCell ref="L163:O163"/>
    <mergeCell ref="P163:S163"/>
    <mergeCell ref="T163:W163"/>
    <mergeCell ref="X163:AA163"/>
    <mergeCell ref="G164:K164"/>
    <mergeCell ref="L164:O164"/>
    <mergeCell ref="P164:S164"/>
    <mergeCell ref="T164:W164"/>
    <mergeCell ref="X164:AA164"/>
    <mergeCell ref="B169:O169"/>
    <mergeCell ref="A183:C183"/>
    <mergeCell ref="T183:AA183"/>
    <mergeCell ref="A184:C184"/>
    <mergeCell ref="T184:AA184"/>
    <mergeCell ref="T185:AA185"/>
    <mergeCell ref="A186:AA186"/>
    <mergeCell ref="A180:C180"/>
    <mergeCell ref="T180:AA180"/>
    <mergeCell ref="A181:C181"/>
    <mergeCell ref="T181:AA181"/>
    <mergeCell ref="A182:C182"/>
    <mergeCell ref="T182:AA182"/>
    <mergeCell ref="A187:A191"/>
    <mergeCell ref="B187:C191"/>
    <mergeCell ref="D187:F188"/>
    <mergeCell ref="G187:K187"/>
    <mergeCell ref="L187:AA187"/>
    <mergeCell ref="G188:G191"/>
    <mergeCell ref="H188:K188"/>
    <mergeCell ref="L188:O188"/>
    <mergeCell ref="P188:S188"/>
    <mergeCell ref="T188:W188"/>
    <mergeCell ref="X188:AA188"/>
    <mergeCell ref="D189:D191"/>
    <mergeCell ref="E189:E191"/>
    <mergeCell ref="F189:F191"/>
    <mergeCell ref="H189:H191"/>
    <mergeCell ref="I189:I191"/>
    <mergeCell ref="J189:J191"/>
    <mergeCell ref="K189:K191"/>
    <mergeCell ref="L189:AA189"/>
    <mergeCell ref="L190:L191"/>
    <mergeCell ref="Y190:Y191"/>
    <mergeCell ref="Z190:Z191"/>
    <mergeCell ref="B194:C194"/>
    <mergeCell ref="B195:C195"/>
    <mergeCell ref="B196:C196"/>
    <mergeCell ref="B197:C197"/>
    <mergeCell ref="B198:C198"/>
    <mergeCell ref="U190:U191"/>
    <mergeCell ref="V190:V191"/>
    <mergeCell ref="X190:X191"/>
    <mergeCell ref="B206:C206"/>
    <mergeCell ref="B192:K192"/>
    <mergeCell ref="L192:AA192"/>
    <mergeCell ref="M190:M191"/>
    <mergeCell ref="N190:N191"/>
    <mergeCell ref="P190:P191"/>
    <mergeCell ref="Q190:Q191"/>
    <mergeCell ref="R190:R191"/>
    <mergeCell ref="T190:T191"/>
    <mergeCell ref="B193:C193"/>
    <mergeCell ref="B203:C203"/>
    <mergeCell ref="B207:C208"/>
    <mergeCell ref="D207:D208"/>
    <mergeCell ref="E207:E208"/>
    <mergeCell ref="F207:F208"/>
    <mergeCell ref="G207:G208"/>
    <mergeCell ref="B199:C199"/>
    <mergeCell ref="B200:C200"/>
    <mergeCell ref="B201:C201"/>
    <mergeCell ref="B202:C202"/>
    <mergeCell ref="B204:C204"/>
    <mergeCell ref="B205:C205"/>
    <mergeCell ref="T208:W208"/>
    <mergeCell ref="X208:AA208"/>
    <mergeCell ref="A209:C216"/>
    <mergeCell ref="D209:D211"/>
    <mergeCell ref="E209:E211"/>
    <mergeCell ref="F209:F211"/>
    <mergeCell ref="G209:G211"/>
    <mergeCell ref="H209:H211"/>
    <mergeCell ref="I209:I211"/>
    <mergeCell ref="J209:J211"/>
    <mergeCell ref="H207:H208"/>
    <mergeCell ref="I207:I208"/>
    <mergeCell ref="J207:J208"/>
    <mergeCell ref="K207:K208"/>
    <mergeCell ref="L208:O208"/>
    <mergeCell ref="P208:S208"/>
    <mergeCell ref="U210:U211"/>
    <mergeCell ref="V210:V211"/>
    <mergeCell ref="X210:X211"/>
    <mergeCell ref="Y210:Y211"/>
    <mergeCell ref="K209:K211"/>
    <mergeCell ref="L209:O209"/>
    <mergeCell ref="P209:S209"/>
    <mergeCell ref="T209:W209"/>
    <mergeCell ref="X209:AA209"/>
    <mergeCell ref="L210:L211"/>
    <mergeCell ref="M210:M211"/>
    <mergeCell ref="N210:N211"/>
    <mergeCell ref="P210:P211"/>
    <mergeCell ref="Q210:Q211"/>
    <mergeCell ref="F212:F213"/>
    <mergeCell ref="G212:G213"/>
    <mergeCell ref="H212:H213"/>
    <mergeCell ref="I212:I213"/>
    <mergeCell ref="J212:J213"/>
    <mergeCell ref="K212:K213"/>
    <mergeCell ref="L213:O213"/>
    <mergeCell ref="R210:R211"/>
    <mergeCell ref="T210:T211"/>
    <mergeCell ref="P213:S213"/>
    <mergeCell ref="T213:W213"/>
    <mergeCell ref="X213:AA213"/>
    <mergeCell ref="Z210:Z211"/>
    <mergeCell ref="D212:D213"/>
    <mergeCell ref="E212:E213"/>
    <mergeCell ref="P227:AA227"/>
    <mergeCell ref="L215:O215"/>
    <mergeCell ref="P215:S215"/>
    <mergeCell ref="T215:W215"/>
    <mergeCell ref="X215:AA215"/>
    <mergeCell ref="G216:K216"/>
    <mergeCell ref="L216:O216"/>
    <mergeCell ref="P216:S216"/>
    <mergeCell ref="T216:W216"/>
    <mergeCell ref="X216:AA216"/>
    <mergeCell ref="B221:O221"/>
    <mergeCell ref="D214:F216"/>
    <mergeCell ref="G214:K214"/>
    <mergeCell ref="L214:O214"/>
    <mergeCell ref="P214:S214"/>
    <mergeCell ref="T214:W214"/>
    <mergeCell ref="X214:AA214"/>
    <mergeCell ref="G215:K215"/>
  </mergeCells>
  <pageMargins left="0.78740157480314965" right="0.78740157480314965" top="0.59055118110236227" bottom="0.59055118110236227" header="0.51181102362204722" footer="0.51181102362204722"/>
  <pageSetup paperSize="9" scale="53" orientation="landscape" horizontalDpi="4294967294" verticalDpi="300" r:id="rId1"/>
  <headerFooter alignWithMargins="0"/>
  <rowBreaks count="4" manualBreakCount="4">
    <brk id="27" max="16383" man="1"/>
    <brk id="68" max="16383" man="1"/>
    <brk id="123" max="16383" man="1"/>
    <brk id="1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studiów II st. niestacjon.</vt:lpstr>
    </vt:vector>
  </TitlesOfParts>
  <Company>ATR - Bydgoszcz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Biuro Rektora</cp:lastModifiedBy>
  <cp:lastPrinted>2020-05-06T11:59:56Z</cp:lastPrinted>
  <dcterms:created xsi:type="dcterms:W3CDTF">2005-11-04T08:43:51Z</dcterms:created>
  <dcterms:modified xsi:type="dcterms:W3CDTF">2020-06-08T12:12:27Z</dcterms:modified>
</cp:coreProperties>
</file>