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96" yWindow="888" windowWidth="23256" windowHeight="13176"/>
  </bookViews>
  <sheets>
    <sheet name="plan studiów I st. niestacjon." sheetId="8" r:id="rId1"/>
  </sheets>
  <definedNames>
    <definedName name="_xlnm.Print_Area" localSheetId="0">'plan studiów I st. niestacjon.'!$A$1:$AQ$248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67" i="8" l="1"/>
  <c r="I167" i="8"/>
  <c r="J167" i="8"/>
  <c r="K167" i="8"/>
  <c r="H212" i="8"/>
  <c r="I212" i="8"/>
  <c r="J212" i="8"/>
  <c r="K212" i="8"/>
  <c r="H213" i="8"/>
  <c r="I213" i="8"/>
  <c r="J213" i="8"/>
  <c r="K213" i="8"/>
  <c r="H214" i="8"/>
  <c r="I214" i="8"/>
  <c r="J214" i="8"/>
  <c r="K214" i="8"/>
  <c r="G214" i="8" s="1"/>
  <c r="H215" i="8"/>
  <c r="I215" i="8"/>
  <c r="J215" i="8"/>
  <c r="K215" i="8"/>
  <c r="H216" i="8"/>
  <c r="I216" i="8"/>
  <c r="J216" i="8"/>
  <c r="K216" i="8"/>
  <c r="H217" i="8"/>
  <c r="I217" i="8"/>
  <c r="J217" i="8"/>
  <c r="K217" i="8"/>
  <c r="H218" i="8"/>
  <c r="I218" i="8"/>
  <c r="J218" i="8"/>
  <c r="K218" i="8"/>
  <c r="H219" i="8"/>
  <c r="I219" i="8"/>
  <c r="J219" i="8"/>
  <c r="K219" i="8"/>
  <c r="H220" i="8"/>
  <c r="I220" i="8"/>
  <c r="J220" i="8"/>
  <c r="K220" i="8"/>
  <c r="H221" i="8"/>
  <c r="I221" i="8"/>
  <c r="J221" i="8"/>
  <c r="K221" i="8"/>
  <c r="H222" i="8"/>
  <c r="I222" i="8"/>
  <c r="J222" i="8"/>
  <c r="K222" i="8"/>
  <c r="H223" i="8"/>
  <c r="I223" i="8"/>
  <c r="J223" i="8"/>
  <c r="K223" i="8"/>
  <c r="H224" i="8"/>
  <c r="I224" i="8"/>
  <c r="J224" i="8"/>
  <c r="K224" i="8"/>
  <c r="H225" i="8"/>
  <c r="I225" i="8"/>
  <c r="J225" i="8"/>
  <c r="K225" i="8"/>
  <c r="I211" i="8"/>
  <c r="J211" i="8"/>
  <c r="K211" i="8"/>
  <c r="I210" i="8"/>
  <c r="J210" i="8"/>
  <c r="K210" i="8"/>
  <c r="G218" i="8"/>
  <c r="H211" i="8"/>
  <c r="H210" i="8"/>
  <c r="H153" i="8"/>
  <c r="I153" i="8"/>
  <c r="J153" i="8"/>
  <c r="K153" i="8"/>
  <c r="H154" i="8"/>
  <c r="I154" i="8"/>
  <c r="J154" i="8"/>
  <c r="K154" i="8"/>
  <c r="H155" i="8"/>
  <c r="I155" i="8"/>
  <c r="J155" i="8"/>
  <c r="K155" i="8"/>
  <c r="H156" i="8"/>
  <c r="I156" i="8"/>
  <c r="J156" i="8"/>
  <c r="K156" i="8"/>
  <c r="H157" i="8"/>
  <c r="I157" i="8"/>
  <c r="J157" i="8"/>
  <c r="K157" i="8"/>
  <c r="H158" i="8"/>
  <c r="I158" i="8"/>
  <c r="J158" i="8"/>
  <c r="K158" i="8"/>
  <c r="H159" i="8"/>
  <c r="I159" i="8"/>
  <c r="J159" i="8"/>
  <c r="K159" i="8"/>
  <c r="H160" i="8"/>
  <c r="I160" i="8"/>
  <c r="J160" i="8"/>
  <c r="K160" i="8"/>
  <c r="H161" i="8"/>
  <c r="I161" i="8"/>
  <c r="J161" i="8"/>
  <c r="K161" i="8"/>
  <c r="H162" i="8"/>
  <c r="I162" i="8"/>
  <c r="J162" i="8"/>
  <c r="K162" i="8"/>
  <c r="H163" i="8"/>
  <c r="I163" i="8"/>
  <c r="J163" i="8"/>
  <c r="K163" i="8"/>
  <c r="H164" i="8"/>
  <c r="I164" i="8"/>
  <c r="J164" i="8"/>
  <c r="K164" i="8"/>
  <c r="H165" i="8"/>
  <c r="I165" i="8"/>
  <c r="J165" i="8"/>
  <c r="K165" i="8"/>
  <c r="H166" i="8"/>
  <c r="I166" i="8"/>
  <c r="J166" i="8"/>
  <c r="K166" i="8"/>
  <c r="H168" i="8"/>
  <c r="I168" i="8"/>
  <c r="J168" i="8"/>
  <c r="K168" i="8"/>
  <c r="H169" i="8"/>
  <c r="I169" i="8"/>
  <c r="J169" i="8"/>
  <c r="K169" i="8"/>
  <c r="H170" i="8"/>
  <c r="I170" i="8"/>
  <c r="J170" i="8"/>
  <c r="K170" i="8"/>
  <c r="I152" i="8"/>
  <c r="J152" i="8"/>
  <c r="K152" i="8"/>
  <c r="I151" i="8"/>
  <c r="J151" i="8"/>
  <c r="K151" i="8"/>
  <c r="H152" i="8"/>
  <c r="H151" i="8"/>
  <c r="F114" i="8"/>
  <c r="H105" i="8"/>
  <c r="I105" i="8"/>
  <c r="J105" i="8"/>
  <c r="K105" i="8"/>
  <c r="H106" i="8"/>
  <c r="I106" i="8"/>
  <c r="J106" i="8"/>
  <c r="K106" i="8"/>
  <c r="H107" i="8"/>
  <c r="I107" i="8"/>
  <c r="J107" i="8"/>
  <c r="K107" i="8"/>
  <c r="H108" i="8"/>
  <c r="I108" i="8"/>
  <c r="J108" i="8"/>
  <c r="K108" i="8"/>
  <c r="H109" i="8"/>
  <c r="I109" i="8"/>
  <c r="J109" i="8"/>
  <c r="K109" i="8"/>
  <c r="H110" i="8"/>
  <c r="I110" i="8"/>
  <c r="J110" i="8"/>
  <c r="K110" i="8"/>
  <c r="H111" i="8"/>
  <c r="I111" i="8"/>
  <c r="J111" i="8"/>
  <c r="K111" i="8"/>
  <c r="H112" i="8"/>
  <c r="I112" i="8"/>
  <c r="J112" i="8"/>
  <c r="K112" i="8"/>
  <c r="I103" i="8"/>
  <c r="J103" i="8"/>
  <c r="K103" i="8"/>
  <c r="I104" i="8"/>
  <c r="J104" i="8"/>
  <c r="K104" i="8"/>
  <c r="H104" i="8"/>
  <c r="H103" i="8"/>
  <c r="G110" i="8"/>
  <c r="H62" i="8"/>
  <c r="I62" i="8"/>
  <c r="J62" i="8"/>
  <c r="K62" i="8"/>
  <c r="H63" i="8"/>
  <c r="I63" i="8"/>
  <c r="J63" i="8"/>
  <c r="K63" i="8"/>
  <c r="G63" i="8" s="1"/>
  <c r="H64" i="8"/>
  <c r="I64" i="8"/>
  <c r="J64" i="8"/>
  <c r="K64" i="8"/>
  <c r="I60" i="8"/>
  <c r="J60" i="8"/>
  <c r="K60" i="8"/>
  <c r="I61" i="8"/>
  <c r="J61" i="8"/>
  <c r="K61" i="8"/>
  <c r="H61" i="8"/>
  <c r="H60" i="8"/>
  <c r="AG238" i="8"/>
  <c r="AG184" i="8"/>
  <c r="AG125" i="8"/>
  <c r="D195" i="8"/>
  <c r="D136" i="8"/>
  <c r="D88" i="8"/>
  <c r="I47" i="8"/>
  <c r="I48" i="8"/>
  <c r="I49" i="8"/>
  <c r="I50" i="8"/>
  <c r="I200" i="8"/>
  <c r="I199" i="8"/>
  <c r="I198" i="8"/>
  <c r="I197" i="8"/>
  <c r="I141" i="8"/>
  <c r="I140" i="8"/>
  <c r="I139" i="8"/>
  <c r="I138" i="8"/>
  <c r="I93" i="8"/>
  <c r="I92" i="8"/>
  <c r="I91" i="8"/>
  <c r="I90" i="8"/>
  <c r="AS236" i="8"/>
  <c r="AS235" i="8"/>
  <c r="AQ227" i="8"/>
  <c r="AP227" i="8"/>
  <c r="AO227" i="8"/>
  <c r="AN227" i="8"/>
  <c r="AM227" i="8"/>
  <c r="AL227" i="8"/>
  <c r="AK227" i="8"/>
  <c r="AJ227" i="8"/>
  <c r="AI227" i="8"/>
  <c r="AH227" i="8"/>
  <c r="AG227" i="8"/>
  <c r="AF227" i="8"/>
  <c r="AE227" i="8"/>
  <c r="AD227" i="8"/>
  <c r="AC227" i="8"/>
  <c r="AB227" i="8"/>
  <c r="AA227" i="8"/>
  <c r="Z227" i="8"/>
  <c r="Y227" i="8"/>
  <c r="X227" i="8"/>
  <c r="W227" i="8"/>
  <c r="V227" i="8"/>
  <c r="U227" i="8"/>
  <c r="T227" i="8"/>
  <c r="S227" i="8"/>
  <c r="R227" i="8"/>
  <c r="Q227" i="8"/>
  <c r="P227" i="8"/>
  <c r="O227" i="8"/>
  <c r="N227" i="8"/>
  <c r="M227" i="8"/>
  <c r="L227" i="8"/>
  <c r="K227" i="8"/>
  <c r="J227" i="8"/>
  <c r="F227" i="8"/>
  <c r="E227" i="8"/>
  <c r="D227" i="8"/>
  <c r="AS182" i="8"/>
  <c r="AS181" i="8"/>
  <c r="AQ173" i="8"/>
  <c r="AP173" i="8"/>
  <c r="AO173" i="8"/>
  <c r="AN173" i="8"/>
  <c r="AM173" i="8"/>
  <c r="AL173" i="8"/>
  <c r="AK173" i="8"/>
  <c r="AJ173" i="8"/>
  <c r="AI173" i="8"/>
  <c r="AH173" i="8"/>
  <c r="AG173" i="8"/>
  <c r="AF173" i="8"/>
  <c r="AE173" i="8"/>
  <c r="AD173" i="8"/>
  <c r="AC173" i="8"/>
  <c r="AB173" i="8"/>
  <c r="AA173" i="8"/>
  <c r="Z173" i="8"/>
  <c r="Y173" i="8"/>
  <c r="X173" i="8"/>
  <c r="W173" i="8"/>
  <c r="V173" i="8"/>
  <c r="U173" i="8"/>
  <c r="T173" i="8"/>
  <c r="S173" i="8"/>
  <c r="R173" i="8"/>
  <c r="Q173" i="8"/>
  <c r="P173" i="8"/>
  <c r="O173" i="8"/>
  <c r="N173" i="8"/>
  <c r="M173" i="8"/>
  <c r="L173" i="8"/>
  <c r="F173" i="8"/>
  <c r="E173" i="8"/>
  <c r="D173" i="8"/>
  <c r="AS123" i="8"/>
  <c r="AS122" i="8"/>
  <c r="AS121" i="8"/>
  <c r="AQ114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T115" i="8" s="1"/>
  <c r="S114" i="8"/>
  <c r="R114" i="8"/>
  <c r="Q114" i="8"/>
  <c r="P114" i="8"/>
  <c r="O114" i="8"/>
  <c r="N114" i="8"/>
  <c r="M114" i="8"/>
  <c r="L114" i="8"/>
  <c r="E114" i="8"/>
  <c r="D114" i="8"/>
  <c r="AS75" i="8"/>
  <c r="AS74" i="8"/>
  <c r="AS73" i="8"/>
  <c r="AQ66" i="8"/>
  <c r="AQ71" i="8" s="1"/>
  <c r="AP66" i="8"/>
  <c r="AP71" i="8" s="1"/>
  <c r="AO66" i="8"/>
  <c r="AN66" i="8"/>
  <c r="AN71" i="8" s="1"/>
  <c r="AM66" i="8"/>
  <c r="AM71" i="8" s="1"/>
  <c r="AL66" i="8"/>
  <c r="AK66" i="8"/>
  <c r="AK178" i="8" s="1"/>
  <c r="AJ66" i="8"/>
  <c r="AJ71" i="8" s="1"/>
  <c r="AI66" i="8"/>
  <c r="AI71" i="8" s="1"/>
  <c r="AH66" i="8"/>
  <c r="AH119" i="8" s="1"/>
  <c r="AG66" i="8"/>
  <c r="AF66" i="8"/>
  <c r="AE66" i="8"/>
  <c r="AE71" i="8" s="1"/>
  <c r="AD66" i="8"/>
  <c r="AD71" i="8" s="1"/>
  <c r="AC66" i="8"/>
  <c r="AC71" i="8" s="1"/>
  <c r="AB66" i="8"/>
  <c r="AA66" i="8"/>
  <c r="AA71" i="8" s="1"/>
  <c r="Z66" i="8"/>
  <c r="Z71" i="8" s="1"/>
  <c r="Y66" i="8"/>
  <c r="X66" i="8"/>
  <c r="X71" i="8" s="1"/>
  <c r="W66" i="8"/>
  <c r="W71" i="8" s="1"/>
  <c r="V66" i="8"/>
  <c r="U66" i="8"/>
  <c r="T66" i="8"/>
  <c r="T71" i="8" s="1"/>
  <c r="S66" i="8"/>
  <c r="S71" i="8" s="1"/>
  <c r="R66" i="8"/>
  <c r="Q66" i="8"/>
  <c r="Q178" i="8" s="1"/>
  <c r="P66" i="8"/>
  <c r="O66" i="8"/>
  <c r="N66" i="8"/>
  <c r="N71" i="8" s="1"/>
  <c r="M66" i="8"/>
  <c r="M119" i="8" s="1"/>
  <c r="L66" i="8"/>
  <c r="L71" i="8" s="1"/>
  <c r="F66" i="8"/>
  <c r="E66" i="8"/>
  <c r="E71" i="8" s="1"/>
  <c r="D66" i="8"/>
  <c r="O71" i="8"/>
  <c r="R119" i="8"/>
  <c r="R71" i="8"/>
  <c r="V71" i="8"/>
  <c r="AH71" i="8"/>
  <c r="AL71" i="8"/>
  <c r="AQ119" i="8"/>
  <c r="AS234" i="8"/>
  <c r="AS180" i="8"/>
  <c r="U178" i="8" l="1"/>
  <c r="AQ178" i="8"/>
  <c r="I173" i="8"/>
  <c r="G169" i="8"/>
  <c r="G155" i="8"/>
  <c r="G222" i="8"/>
  <c r="AN178" i="8"/>
  <c r="R178" i="8"/>
  <c r="E178" i="8"/>
  <c r="AB178" i="8"/>
  <c r="G112" i="8"/>
  <c r="G108" i="8"/>
  <c r="Z119" i="8"/>
  <c r="AD178" i="8"/>
  <c r="AP119" i="8"/>
  <c r="G103" i="8"/>
  <c r="K173" i="8"/>
  <c r="K178" i="8" s="1"/>
  <c r="G163" i="8"/>
  <c r="G211" i="8"/>
  <c r="G167" i="8"/>
  <c r="AG178" i="8"/>
  <c r="G104" i="8"/>
  <c r="K114" i="8"/>
  <c r="I227" i="8"/>
  <c r="G225" i="8"/>
  <c r="G224" i="8"/>
  <c r="G223" i="8"/>
  <c r="G221" i="8"/>
  <c r="G220" i="8"/>
  <c r="G219" i="8"/>
  <c r="G217" i="8"/>
  <c r="G216" i="8"/>
  <c r="G215" i="8"/>
  <c r="G213" i="8"/>
  <c r="G212" i="8"/>
  <c r="G61" i="8"/>
  <c r="G159" i="8"/>
  <c r="K66" i="8"/>
  <c r="K71" i="8" s="1"/>
  <c r="G64" i="8"/>
  <c r="G62" i="8"/>
  <c r="G106" i="8"/>
  <c r="J114" i="8"/>
  <c r="G170" i="8"/>
  <c r="G168" i="8"/>
  <c r="G166" i="8"/>
  <c r="G165" i="8"/>
  <c r="G164" i="8"/>
  <c r="G162" i="8"/>
  <c r="G161" i="8"/>
  <c r="G160" i="8"/>
  <c r="G158" i="8"/>
  <c r="G157" i="8"/>
  <c r="G156" i="8"/>
  <c r="G154" i="8"/>
  <c r="G153" i="8"/>
  <c r="AA119" i="8"/>
  <c r="M232" i="8"/>
  <c r="D178" i="8"/>
  <c r="AF174" i="8"/>
  <c r="G111" i="8"/>
  <c r="G109" i="8"/>
  <c r="G151" i="8"/>
  <c r="H173" i="8"/>
  <c r="H227" i="8"/>
  <c r="J173" i="8"/>
  <c r="G210" i="8"/>
  <c r="L228" i="8"/>
  <c r="E232" i="8"/>
  <c r="G152" i="8"/>
  <c r="G107" i="8"/>
  <c r="H114" i="8"/>
  <c r="G105" i="8"/>
  <c r="F119" i="8"/>
  <c r="I114" i="8"/>
  <c r="J66" i="8"/>
  <c r="N178" i="8"/>
  <c r="V119" i="8"/>
  <c r="X178" i="8"/>
  <c r="AD119" i="8"/>
  <c r="AH178" i="8"/>
  <c r="AL119" i="8"/>
  <c r="AI119" i="8"/>
  <c r="S119" i="8"/>
  <c r="X115" i="8"/>
  <c r="AA178" i="8"/>
  <c r="F71" i="8"/>
  <c r="N119" i="8"/>
  <c r="AC232" i="8"/>
  <c r="E119" i="8"/>
  <c r="N232" i="8"/>
  <c r="P178" i="8"/>
  <c r="R232" i="8"/>
  <c r="V178" i="8"/>
  <c r="Z178" i="8"/>
  <c r="AB67" i="8"/>
  <c r="AD232" i="8"/>
  <c r="AF178" i="8"/>
  <c r="AH232" i="8"/>
  <c r="AL178" i="8"/>
  <c r="AP178" i="8"/>
  <c r="F232" i="8"/>
  <c r="M178" i="8"/>
  <c r="O119" i="8"/>
  <c r="P115" i="8"/>
  <c r="S178" i="8"/>
  <c r="W119" i="8"/>
  <c r="Y178" i="8"/>
  <c r="AC119" i="8"/>
  <c r="AE119" i="8"/>
  <c r="AI178" i="8"/>
  <c r="AM119" i="8"/>
  <c r="AO178" i="8"/>
  <c r="AN179" i="8" s="1"/>
  <c r="P174" i="8"/>
  <c r="U232" i="8"/>
  <c r="AK232" i="8"/>
  <c r="AF228" i="8"/>
  <c r="F178" i="8"/>
  <c r="S232" i="8"/>
  <c r="AI232" i="8"/>
  <c r="P228" i="8"/>
  <c r="T228" i="8"/>
  <c r="X228" i="8"/>
  <c r="AB228" i="8"/>
  <c r="AJ228" i="8"/>
  <c r="AN228" i="8"/>
  <c r="AJ178" i="8"/>
  <c r="AN115" i="8"/>
  <c r="AC178" i="8"/>
  <c r="AF71" i="8"/>
  <c r="AB71" i="8"/>
  <c r="AB72" i="8" s="1"/>
  <c r="P71" i="8"/>
  <c r="AP232" i="8"/>
  <c r="AL232" i="8"/>
  <c r="Z232" i="8"/>
  <c r="V232" i="8"/>
  <c r="P67" i="8"/>
  <c r="D232" i="8"/>
  <c r="D71" i="8"/>
  <c r="D119" i="8"/>
  <c r="L67" i="8"/>
  <c r="M71" i="8"/>
  <c r="L72" i="8" s="1"/>
  <c r="Q71" i="8"/>
  <c r="P72" i="8" s="1"/>
  <c r="Q119" i="8"/>
  <c r="Q232" i="8"/>
  <c r="U119" i="8"/>
  <c r="U71" i="8"/>
  <c r="T72" i="8" s="1"/>
  <c r="T67" i="8"/>
  <c r="X67" i="8"/>
  <c r="Y71" i="8"/>
  <c r="X72" i="8" s="1"/>
  <c r="Y232" i="8"/>
  <c r="Y119" i="8"/>
  <c r="AG71" i="8"/>
  <c r="AF72" i="8" s="1"/>
  <c r="AG119" i="8"/>
  <c r="AG232" i="8"/>
  <c r="AF67" i="8"/>
  <c r="AJ67" i="8"/>
  <c r="AK119" i="8"/>
  <c r="AK71" i="8"/>
  <c r="AJ72" i="8" s="1"/>
  <c r="AO71" i="8"/>
  <c r="AN72" i="8" s="1"/>
  <c r="AO232" i="8"/>
  <c r="AN67" i="8"/>
  <c r="AO119" i="8"/>
  <c r="L178" i="8"/>
  <c r="L232" i="8"/>
  <c r="L115" i="8"/>
  <c r="L119" i="8"/>
  <c r="L120" i="8" s="1"/>
  <c r="P232" i="8"/>
  <c r="P119" i="8"/>
  <c r="T178" i="8"/>
  <c r="T232" i="8"/>
  <c r="T119" i="8"/>
  <c r="X232" i="8"/>
  <c r="X119" i="8"/>
  <c r="AB115" i="8"/>
  <c r="AB232" i="8"/>
  <c r="AB119" i="8"/>
  <c r="AB120" i="8" s="1"/>
  <c r="AF115" i="8"/>
  <c r="AF232" i="8"/>
  <c r="AF119" i="8"/>
  <c r="AJ115" i="8"/>
  <c r="AJ232" i="8"/>
  <c r="AJ119" i="8"/>
  <c r="AN232" i="8"/>
  <c r="AN119" i="8"/>
  <c r="O232" i="8"/>
  <c r="L174" i="8"/>
  <c r="O178" i="8"/>
  <c r="T174" i="8"/>
  <c r="W232" i="8"/>
  <c r="W178" i="8"/>
  <c r="X174" i="8"/>
  <c r="AA232" i="8"/>
  <c r="AE232" i="8"/>
  <c r="AB174" i="8"/>
  <c r="AE178" i="8"/>
  <c r="AJ174" i="8"/>
  <c r="AM232" i="8"/>
  <c r="AM178" i="8"/>
  <c r="AJ179" i="8" s="1"/>
  <c r="AN174" i="8"/>
  <c r="AQ232" i="8"/>
  <c r="J178" i="8" l="1"/>
  <c r="X179" i="8"/>
  <c r="P179" i="8"/>
  <c r="J232" i="8"/>
  <c r="K232" i="8"/>
  <c r="G227" i="8"/>
  <c r="AN120" i="8"/>
  <c r="X120" i="8"/>
  <c r="K119" i="8"/>
  <c r="G173" i="8"/>
  <c r="AF233" i="8"/>
  <c r="AS72" i="8"/>
  <c r="AF120" i="8"/>
  <c r="T120" i="8"/>
  <c r="AF179" i="8"/>
  <c r="G114" i="8"/>
  <c r="I66" i="8"/>
  <c r="J71" i="8"/>
  <c r="J119" i="8"/>
  <c r="AJ120" i="8"/>
  <c r="P120" i="8"/>
  <c r="AB179" i="8"/>
  <c r="P233" i="8"/>
  <c r="AB233" i="8"/>
  <c r="T233" i="8"/>
  <c r="L233" i="8"/>
  <c r="X233" i="8"/>
  <c r="AN233" i="8"/>
  <c r="L179" i="8"/>
  <c r="AJ233" i="8"/>
  <c r="T179" i="8"/>
  <c r="AS120" i="8" l="1"/>
  <c r="AS179" i="8"/>
  <c r="AS233" i="8"/>
  <c r="G60" i="8"/>
  <c r="G66" i="8" s="1"/>
  <c r="H66" i="8"/>
  <c r="I71" i="8"/>
  <c r="I178" i="8"/>
  <c r="I232" i="8"/>
  <c r="I119" i="8"/>
  <c r="H71" i="8" l="1"/>
  <c r="H178" i="8"/>
  <c r="H119" i="8"/>
  <c r="H232" i="8"/>
  <c r="G119" i="8"/>
  <c r="G71" i="8"/>
  <c r="G232" i="8"/>
  <c r="H13" i="8" s="1"/>
  <c r="G178" i="8"/>
</calcChain>
</file>

<file path=xl/sharedStrings.xml><?xml version="1.0" encoding="utf-8"?>
<sst xmlns="http://schemas.openxmlformats.org/spreadsheetml/2006/main" count="729" uniqueCount="185">
  <si>
    <t>KIERUNEK: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</si>
  <si>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</si>
  <si>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</si>
  <si>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</si>
  <si>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</si>
  <si>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</si>
  <si>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</si>
  <si>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</si>
  <si>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</si>
  <si>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</si>
  <si>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</si>
  <si>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</si>
  <si>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</si>
  <si>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</si>
  <si>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</si>
  <si>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</si>
  <si>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</si>
  <si>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</si>
  <si>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</si>
  <si>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</si>
  <si>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</si>
  <si>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</si>
  <si>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</si>
  <si>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</si>
  <si>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</si>
  <si>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</si>
  <si>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</si>
  <si>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</si>
  <si>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</si>
  <si>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</si>
  <si>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</si>
  <si>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</si>
  <si>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</si>
  <si>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</si>
  <si>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 xml:space="preserve">IM. J. i J. ŚNIADECKICH </t>
  </si>
  <si>
    <t>w BYDGOSZCZY</t>
  </si>
  <si>
    <t>pkt. ECTS</t>
  </si>
  <si>
    <t>SUMA</t>
  </si>
  <si>
    <t>FORMA STUDIÓW:</t>
  </si>
  <si>
    <t>POZIOM STUDIÓW:</t>
  </si>
  <si>
    <t>11.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</si>
  <si>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</si>
  <si>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</si>
  <si>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</si>
  <si>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</si>
  <si>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</si>
  <si>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</si>
  <si>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</si>
  <si>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</si>
  <si>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</si>
  <si>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</si>
  <si>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pieczątka uczelni</t>
  </si>
  <si>
    <t>PROFIL:</t>
  </si>
  <si>
    <t>UNIWERSYTET TECHNOLOGICZNO-PRZYRODNICZY</t>
  </si>
  <si>
    <t>ROZKŁAD  ZAJĘĆ  w  SEMESTRZE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</si>
  <si>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</si>
  <si>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</si>
  <si>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</si>
  <si>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</si>
  <si>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</si>
  <si>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</si>
  <si>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</si>
  <si>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>P/S</t>
  </si>
  <si>
    <t>PODSUMOWANIE  ARKUSZA  1</t>
  </si>
  <si>
    <t>UWAGI: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</si>
  <si>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</si>
  <si>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</si>
  <si>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</si>
  <si>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</si>
  <si>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</si>
  <si>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</si>
  <si>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</si>
  <si>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</si>
  <si>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T </t>
  </si>
  <si>
    <t xml:space="preserve"> - zajęcia terenowe</t>
  </si>
  <si>
    <t xml:space="preserve"> - egzamin</t>
  </si>
  <si>
    <t>Pozycja     planu</t>
  </si>
  <si>
    <t>PRZEDMIOTY  PODSTAWOWE</t>
  </si>
  <si>
    <t>PODSUMOWANIE  ARKUSZA  1+2</t>
  </si>
  <si>
    <t>ROZKŁAD  ZAJĘĆ  w SEMESTRZE</t>
  </si>
  <si>
    <t>PRZEDMIOTY  KIERUNKOWE</t>
  </si>
  <si>
    <t>Praktyka zawodowa</t>
  </si>
  <si>
    <t>PODSUMOWANIE  ARKUSZA  1+2+3</t>
  </si>
  <si>
    <t>PODSUMOWANIE  ARKUSZA  1+2+3+4</t>
  </si>
  <si>
    <t>ARKUSZ 4</t>
  </si>
  <si>
    <t>Liczba godzin w semestrze</t>
  </si>
  <si>
    <r>
      <t>sem.</t>
    </r>
    <r>
      <rPr>
        <b/>
        <sz val="10"/>
        <rFont val="Cambria"/>
        <family val="1"/>
        <charset val="238"/>
      </rPr>
      <t xml:space="preserve"> IV</t>
    </r>
  </si>
  <si>
    <r>
      <t xml:space="preserve">sem. </t>
    </r>
    <r>
      <rPr>
        <b/>
        <sz val="10"/>
        <rFont val="Cambria"/>
        <family val="1"/>
        <charset val="238"/>
      </rPr>
      <t>VIII</t>
    </r>
  </si>
  <si>
    <t>PRZEDMIOTY  OGÓLNE</t>
  </si>
  <si>
    <t>D</t>
  </si>
  <si>
    <t>…………………..</t>
  </si>
  <si>
    <t>INŻYNIERIA ŚRODOWISKA</t>
  </si>
  <si>
    <t>PROFIL OGÓLNOAKADEMICKI</t>
  </si>
  <si>
    <t>Podstawy przedsiębiorczości</t>
  </si>
  <si>
    <r>
      <t>Przedmioty humanistyczne</t>
    </r>
    <r>
      <rPr>
        <vertAlign val="superscript"/>
        <sz val="12"/>
        <rFont val="Cambria"/>
        <family val="1"/>
        <charset val="238"/>
      </rPr>
      <t>3</t>
    </r>
  </si>
  <si>
    <t>Ochrona własności intelektualnej oraz BHP</t>
  </si>
  <si>
    <t>Prawo w inżynierii środowiska</t>
  </si>
  <si>
    <t>WYDZIAŁ BUDOWNICTWA, ARCHITEKTURY</t>
  </si>
  <si>
    <t>I INŻYNIERII ŚRODOWISKA</t>
  </si>
  <si>
    <t>PLAN  STUDIÓW  NR VIII</t>
  </si>
  <si>
    <t>Obowiązuje od roku akademickiego: 2020/2021</t>
  </si>
  <si>
    <t>Matematyka</t>
  </si>
  <si>
    <t>Fizyka</t>
  </si>
  <si>
    <t>Chemia</t>
  </si>
  <si>
    <t>Mechanika płynów</t>
  </si>
  <si>
    <t>Termodynamika techniczna</t>
  </si>
  <si>
    <t>Rysunek techniczny i geometria wykreślna</t>
  </si>
  <si>
    <t>Informatyczne podstawy projektowania</t>
  </si>
  <si>
    <t>Fizyka cieplna budowli</t>
  </si>
  <si>
    <t>Biologia i ekologia</t>
  </si>
  <si>
    <t>Budownictwo ogólne</t>
  </si>
  <si>
    <t>Technologia oczyszczania wody i ścieków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</si>
  <si>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</si>
  <si>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</si>
  <si>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</si>
  <si>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</si>
  <si>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</si>
  <si>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</si>
  <si>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</si>
  <si>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</si>
  <si>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</si>
  <si>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Wodociągi</t>
  </si>
  <si>
    <t>Kanalizacje</t>
  </si>
  <si>
    <t>Podstawy projektowania - BIM</t>
  </si>
  <si>
    <t>Sieci i instalacje gazowe</t>
  </si>
  <si>
    <t>Wentylacja</t>
  </si>
  <si>
    <t>Klimatyzacja</t>
  </si>
  <si>
    <t>Odwadnianie terenów zurbanizowanych i przemysłowych</t>
  </si>
  <si>
    <t>Ogrzewnictwo</t>
  </si>
  <si>
    <t>Ciepłownictwo</t>
  </si>
  <si>
    <t>Instalacje wodociągowe i kanalizacyjne</t>
  </si>
  <si>
    <t>Specjalistyczne instalacje medyczne i przemysłowe</t>
  </si>
  <si>
    <t>Systemy parowe w przemyśle</t>
  </si>
  <si>
    <t>Urządzenia cieplne, energetyczne i chłodnicze</t>
  </si>
  <si>
    <t>Hydrologia inżynierska i gospodarka wodna</t>
  </si>
  <si>
    <t>Odnawialne źródła enegii</t>
  </si>
  <si>
    <t>Praktyka przeddyplomowa</t>
  </si>
  <si>
    <t>Seminarium dyplomowe</t>
  </si>
  <si>
    <t>Systemy informacji geograficznej (GIS)</t>
  </si>
  <si>
    <t>Systemy informacji przestrzennej</t>
  </si>
  <si>
    <t>Mechanika i wytrzymałość materiałów</t>
  </si>
  <si>
    <t>Mechanika techniczna</t>
  </si>
  <si>
    <t>Geodezja</t>
  </si>
  <si>
    <t>Geodezja i fotogrametia</t>
  </si>
  <si>
    <t>Ekonomika procesu inwestycyjnego</t>
  </si>
  <si>
    <t>Ekonomika w inżynierii środowiska</t>
  </si>
  <si>
    <t>Wprowadzenie do gospodarki przestrzennej</t>
  </si>
  <si>
    <t>Podstawy planowania przestrzennego</t>
  </si>
  <si>
    <t>Kosztorysowanie robót budowlanych</t>
  </si>
  <si>
    <t>Kosztorysowanie przedsięwzięć inwestycyjnych</t>
  </si>
  <si>
    <t>Monitoring środowiska</t>
  </si>
  <si>
    <t>Metody oceny jakości środowiska</t>
  </si>
  <si>
    <t>Technologia i organizacja robót sanitarnych</t>
  </si>
  <si>
    <t>Organizacja, planowanie robót</t>
  </si>
  <si>
    <t>Mechanika gruntów i fundamentowanie</t>
  </si>
  <si>
    <t>Geotechnika i geologia inżynierska</t>
  </si>
  <si>
    <t>Gospodarka odpadami</t>
  </si>
  <si>
    <t>Technologie w gospodarce odpadami</t>
  </si>
  <si>
    <t>Studium wykonalności inwestycji</t>
  </si>
  <si>
    <t>Materiały i urządzenia w technice sanitarnej</t>
  </si>
  <si>
    <t>Materiałoznawstwo</t>
  </si>
  <si>
    <t>Budownictwo niskoenergetyczne</t>
  </si>
  <si>
    <t>Budownictwo pasywne</t>
  </si>
  <si>
    <t>Automatyka w inżynierii środowiska</t>
  </si>
  <si>
    <t>Systemy sterowania w inżynierii środowiska</t>
  </si>
  <si>
    <t>Mikrobiologia wody i ścieków</t>
  </si>
  <si>
    <t>Biologia sanitarna</t>
  </si>
  <si>
    <t>Certyfikacja energetyczna</t>
  </si>
  <si>
    <t>Auditing energetyczny</t>
  </si>
  <si>
    <t>1. Studenta obowiązuje na I roku udział we wszystkich zajęciach, na latach wyższych udział we wszystkich ćwiczeniach (audytoryjne, laboratoryjne, projektowe i seminaria)</t>
  </si>
  <si>
    <t>2. Język obcy kontynuowany do wyboru spośród: 1. angielski, 2. niemiecki</t>
  </si>
  <si>
    <t>5. Student może wybrać alternatywny przedmiot z grupy przedmiotów obieralnych</t>
  </si>
  <si>
    <t>6. Student zobowiązany jest do napisania i obrony pracy dyplomowej (15 punktów ECTS)</t>
  </si>
  <si>
    <t>Biznes plan</t>
  </si>
  <si>
    <t>STUDIA PIERWSZEGO STOPNIA (4-letnie inżynierskie)</t>
  </si>
  <si>
    <t>STUDIA NIESTACJONARNE</t>
  </si>
  <si>
    <t xml:space="preserve">Przygotowanie i złożenie pracy dyplomowej oraz przygotowanie do egzaminu dyplomowego
</t>
  </si>
  <si>
    <t>PRZEDMIOTY OBIERALNE</t>
  </si>
  <si>
    <r>
      <t>Język obcy</t>
    </r>
    <r>
      <rPr>
        <vertAlign val="superscript"/>
        <sz val="12"/>
        <rFont val="Cambria"/>
        <family val="1"/>
        <charset val="238"/>
      </rPr>
      <t>2</t>
    </r>
  </si>
  <si>
    <t>4. Studenta obowiązuje zaliczenie 4 tygodniowej praktyki ( 2 tyg.pr.zawodowej po roku II - 2 pkt ECTS i 2 tyg.pr.przeddyplomowej po roku III - 2 pkt ECTS).</t>
  </si>
  <si>
    <t>3. Przedmioty humanistyczno-społeczno-ekonomiczne do wyboru: 1. Sem. I - Człowiek a środowisko lub Historia nauki i techniki; 2. Sem. VIII - Ekonomia i finansowanie w inżynierii środowiska lub</t>
  </si>
  <si>
    <t>21.</t>
  </si>
  <si>
    <t>Opłacalność odnawialnych źródeł energii</t>
  </si>
  <si>
    <t xml:space="preserve">   Psychospołeczne aspekty sukcesu zawodowego;</t>
  </si>
  <si>
    <r>
      <t>Zał</t>
    </r>
    <r>
      <rPr>
        <sz val="10"/>
        <color theme="1"/>
        <rFont val="Cambria"/>
        <family val="1"/>
        <charset val="238"/>
      </rPr>
      <t>ącznik nr 3 do uchwały nr 6/444 S</t>
    </r>
    <r>
      <rPr>
        <sz val="10"/>
        <rFont val="Cambria"/>
        <family val="1"/>
        <charset val="238"/>
      </rPr>
      <t xml:space="preserve">enatu UTP z dnia 27 maja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</si>
</sst>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"/>
    <numFmt numFmtId="165" formatCode="#"/>
  </numFmts>
  <fonts count="32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sz val="11"/>
      <name val="Arial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2"/>
      <name val="Cambria"/>
      <family val="1"/>
      <charset val="238"/>
      <scheme val="major"/>
    </font>
    <font>
      <sz val="11"/>
      <color rgb="FFFF0000"/>
      <name val="Arial CE"/>
      <family val="2"/>
      <charset val="238"/>
    </font>
    <font>
      <sz val="10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6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right" vertical="center"/>
    </xf>
    <xf numFmtId="0" fontId="3" fillId="0" borderId="3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46" xfId="0" applyFont="1" applyBorder="1" applyAlignment="1">
      <alignment vertical="center"/>
    </xf>
    <xf numFmtId="0" fontId="15" fillId="0" borderId="52" xfId="0" applyFont="1" applyBorder="1" applyAlignment="1">
      <alignment vertical="center"/>
    </xf>
    <xf numFmtId="0" fontId="15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" fillId="0" borderId="44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left" vertical="center"/>
    </xf>
    <xf numFmtId="0" fontId="4" fillId="3" borderId="4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9" fillId="5" borderId="22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20" fillId="0" borderId="7" xfId="0" applyFont="1" applyBorder="1" applyAlignment="1">
      <alignment horizontal="right" vertical="center"/>
    </xf>
    <xf numFmtId="0" fontId="11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4" fillId="3" borderId="55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4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3" borderId="46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164" fontId="4" fillId="2" borderId="38" xfId="0" applyNumberFormat="1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4" fillId="0" borderId="22" xfId="0" applyFont="1" applyBorder="1" applyAlignment="1" applyProtection="1">
      <alignment vertical="center" wrapText="1"/>
      <protection locked="0"/>
    </xf>
    <xf numFmtId="0" fontId="4" fillId="0" borderId="22" xfId="0" applyFont="1" applyFill="1" applyBorder="1" applyAlignment="1">
      <alignment horizontal="left" vertical="center" wrapText="1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1" fontId="24" fillId="0" borderId="25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165" fontId="24" fillId="0" borderId="18" xfId="0" applyNumberFormat="1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101" xfId="0" applyFont="1" applyFill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01" xfId="0" applyFont="1" applyBorder="1" applyAlignment="1">
      <alignment horizontal="center" vertical="center"/>
    </xf>
    <xf numFmtId="0" fontId="27" fillId="2" borderId="22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101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28" fillId="0" borderId="20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57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27" fillId="0" borderId="14" xfId="0" applyFont="1" applyFill="1" applyBorder="1" applyAlignment="1">
      <alignment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vertical="center"/>
    </xf>
    <xf numFmtId="0" fontId="27" fillId="0" borderId="22" xfId="0" applyFont="1" applyFill="1" applyBorder="1" applyAlignment="1">
      <alignment vertical="center"/>
    </xf>
    <xf numFmtId="0" fontId="27" fillId="0" borderId="24" xfId="0" applyFont="1" applyFill="1" applyBorder="1" applyAlignment="1">
      <alignment vertical="center"/>
    </xf>
    <xf numFmtId="0" fontId="24" fillId="0" borderId="101" xfId="0" applyFont="1" applyFill="1" applyBorder="1" applyAlignment="1">
      <alignment horizontal="center" vertical="center"/>
    </xf>
    <xf numFmtId="0" fontId="24" fillId="2" borderId="101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/>
    </xf>
    <xf numFmtId="0" fontId="27" fillId="0" borderId="59" xfId="0" applyFont="1" applyFill="1" applyBorder="1" applyAlignment="1">
      <alignment horizontal="center" vertical="center"/>
    </xf>
    <xf numFmtId="0" fontId="24" fillId="2" borderId="61" xfId="0" applyFont="1" applyFill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7" fillId="0" borderId="70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2" borderId="60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vertical="center"/>
    </xf>
    <xf numFmtId="0" fontId="27" fillId="0" borderId="69" xfId="0" applyFont="1" applyFill="1" applyBorder="1" applyAlignment="1">
      <alignment vertical="center"/>
    </xf>
    <xf numFmtId="0" fontId="27" fillId="0" borderId="32" xfId="0" applyFont="1" applyFill="1" applyBorder="1" applyAlignment="1">
      <alignment horizontal="center" vertical="center"/>
    </xf>
    <xf numFmtId="0" fontId="27" fillId="0" borderId="69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vertical="center"/>
    </xf>
    <xf numFmtId="0" fontId="27" fillId="0" borderId="101" xfId="0" applyFont="1" applyFill="1" applyBorder="1" applyAlignment="1">
      <alignment vertical="center"/>
    </xf>
    <xf numFmtId="0" fontId="23" fillId="0" borderId="20" xfId="0" applyFont="1" applyFill="1" applyBorder="1" applyAlignment="1">
      <alignment horizontal="center" vertical="center"/>
    </xf>
    <xf numFmtId="165" fontId="24" fillId="0" borderId="13" xfId="0" applyNumberFormat="1" applyFont="1" applyFill="1" applyBorder="1" applyAlignment="1">
      <alignment horizontal="center" vertical="center"/>
    </xf>
    <xf numFmtId="165" fontId="24" fillId="0" borderId="14" xfId="0" applyNumberFormat="1" applyFont="1" applyFill="1" applyBorder="1" applyAlignment="1">
      <alignment horizontal="center" vertical="center"/>
    </xf>
    <xf numFmtId="165" fontId="24" fillId="0" borderId="19" xfId="0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24" fillId="2" borderId="107" xfId="0" applyFont="1" applyFill="1" applyBorder="1" applyAlignment="1">
      <alignment horizontal="center" vertical="center"/>
    </xf>
    <xf numFmtId="0" fontId="26" fillId="0" borderId="70" xfId="0" applyFont="1" applyFill="1" applyBorder="1" applyAlignment="1">
      <alignment horizontal="center" vertical="center"/>
    </xf>
    <xf numFmtId="0" fontId="24" fillId="0" borderId="41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0" fillId="0" borderId="90" xfId="0" applyNumberFormat="1" applyFont="1" applyBorder="1" applyAlignment="1">
      <alignment horizontal="center" vertical="center"/>
    </xf>
    <xf numFmtId="0" fontId="10" fillId="0" borderId="83" xfId="0" applyNumberFormat="1" applyFont="1" applyBorder="1" applyAlignment="1">
      <alignment horizontal="center" vertical="center"/>
    </xf>
    <xf numFmtId="0" fontId="10" fillId="0" borderId="91" xfId="0" applyNumberFormat="1" applyFont="1" applyBorder="1" applyAlignment="1">
      <alignment horizontal="center" vertical="center"/>
    </xf>
    <xf numFmtId="0" fontId="10" fillId="0" borderId="74" xfId="0" applyNumberFormat="1" applyFont="1" applyBorder="1" applyAlignment="1">
      <alignment horizontal="center" vertical="center"/>
    </xf>
    <xf numFmtId="0" fontId="10" fillId="0" borderId="92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10" fillId="0" borderId="63" xfId="0" applyNumberFormat="1" applyFont="1" applyBorder="1" applyAlignment="1">
      <alignment horizontal="center" vertical="center"/>
    </xf>
    <xf numFmtId="0" fontId="10" fillId="0" borderId="65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0" fillId="0" borderId="66" xfId="0" applyNumberFormat="1" applyFont="1" applyBorder="1" applyAlignment="1">
      <alignment horizontal="center" vertical="center"/>
    </xf>
    <xf numFmtId="0" fontId="10" fillId="0" borderId="6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0" fillId="4" borderId="85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" fillId="4" borderId="88" xfId="0" applyFont="1" applyFill="1" applyBorder="1" applyAlignment="1">
      <alignment horizontal="center" vertical="center"/>
    </xf>
    <xf numFmtId="0" fontId="1" fillId="4" borderId="89" xfId="0" applyFont="1" applyFill="1" applyBorder="1" applyAlignment="1">
      <alignment horizontal="center" vertical="center"/>
    </xf>
    <xf numFmtId="0" fontId="1" fillId="4" borderId="8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9" fillId="4" borderId="80" xfId="0" applyFont="1" applyFill="1" applyBorder="1" applyAlignment="1">
      <alignment horizontal="right" vertical="center"/>
    </xf>
    <xf numFmtId="0" fontId="9" fillId="4" borderId="81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8" xfId="0" applyFont="1" applyFill="1" applyBorder="1" applyAlignment="1">
      <alignment horizontal="right" vertical="center"/>
    </xf>
    <xf numFmtId="0" fontId="10" fillId="4" borderId="82" xfId="0" applyFont="1" applyFill="1" applyBorder="1" applyAlignment="1">
      <alignment horizontal="center" vertical="center"/>
    </xf>
    <xf numFmtId="0" fontId="10" fillId="4" borderId="83" xfId="0" applyFont="1" applyFill="1" applyBorder="1" applyAlignment="1">
      <alignment horizontal="center" vertical="center"/>
    </xf>
    <xf numFmtId="0" fontId="10" fillId="4" borderId="84" xfId="0" applyFont="1" applyFill="1" applyBorder="1" applyAlignment="1">
      <alignment horizontal="center" vertical="center"/>
    </xf>
    <xf numFmtId="0" fontId="10" fillId="4" borderId="7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6" xfId="0" applyFont="1" applyFill="1" applyBorder="1" applyAlignment="1">
      <alignment horizontal="center" vertical="center"/>
    </xf>
    <xf numFmtId="0" fontId="11" fillId="4" borderId="65" xfId="0" applyFont="1" applyFill="1" applyBorder="1" applyAlignment="1">
      <alignment horizontal="center" vertical="center"/>
    </xf>
    <xf numFmtId="0" fontId="11" fillId="4" borderId="74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6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textRotation="90" wrapText="1"/>
    </xf>
    <xf numFmtId="0" fontId="1" fillId="0" borderId="64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93" xfId="0" applyNumberFormat="1" applyFont="1" applyBorder="1" applyAlignment="1">
      <alignment horizontal="center" vertical="center"/>
    </xf>
    <xf numFmtId="0" fontId="1" fillId="0" borderId="71" xfId="0" applyNumberFormat="1" applyFont="1" applyBorder="1" applyAlignment="1">
      <alignment horizontal="center" vertical="center"/>
    </xf>
    <xf numFmtId="0" fontId="1" fillId="0" borderId="74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22" fillId="2" borderId="105" xfId="0" applyFont="1" applyFill="1" applyBorder="1" applyAlignment="1">
      <alignment horizontal="left" vertical="top" wrapText="1"/>
    </xf>
    <xf numFmtId="0" fontId="22" fillId="2" borderId="106" xfId="0" applyFont="1" applyFill="1" applyBorder="1" applyAlignment="1">
      <alignment horizontal="left" vertical="top" wrapText="1"/>
    </xf>
    <xf numFmtId="0" fontId="4" fillId="2" borderId="102" xfId="0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top" wrapText="1"/>
    </xf>
    <xf numFmtId="0" fontId="4" fillId="2" borderId="78" xfId="0" applyFont="1" applyFill="1" applyBorder="1" applyAlignment="1">
      <alignment horizontal="left" vertical="top" wrapText="1"/>
    </xf>
    <xf numFmtId="0" fontId="4" fillId="2" borderId="37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77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7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78" xfId="0" applyFont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78" xfId="0" applyFont="1" applyFill="1" applyBorder="1" applyAlignment="1">
      <alignment horizontal="left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0" fillId="0" borderId="90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3" borderId="99" xfId="0" applyFont="1" applyFill="1" applyBorder="1" applyAlignment="1">
      <alignment horizontal="left" vertical="center"/>
    </xf>
    <xf numFmtId="0" fontId="4" fillId="3" borderId="100" xfId="0" applyFont="1" applyFill="1" applyBorder="1" applyAlignment="1">
      <alignment horizontal="left" vertical="center"/>
    </xf>
    <xf numFmtId="0" fontId="4" fillId="3" borderId="46" xfId="0" applyFont="1" applyFill="1" applyBorder="1" applyAlignment="1">
      <alignment horizontal="left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25" fillId="0" borderId="97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25" fillId="0" borderId="95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4" borderId="65" xfId="0" applyFont="1" applyFill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9525</xdr:colOff>
      <xdr:row>216</xdr:row>
      <xdr:rowOff>0</xdr:rowOff>
    </xdr:from>
    <xdr:to>
      <xdr:col>37</xdr:col>
      <xdr:colOff>83279</xdr:colOff>
      <xdr:row>216</xdr:row>
      <xdr:rowOff>0</xdr:rowOff>
    </xdr:to>
    <xdr:sp macro="" textlink="">
      <xdr:nvSpPr>
        <xdr:cNvPr id="2" name="Text Box 155">
          <a:extLst>
            <a:ext uri="{FF2B5EF4-FFF2-40B4-BE49-F238E27FC236}">
              <a16:creationId xmlns:a16="http://schemas.microsoft.com/office/drawing/2014/main" xmlns="" id="{54F6D433-4DAE-204F-A014-28EF577E5E5A}"/>
            </a:ext>
          </a:extLst>
        </xdr:cNvPr>
        <xdr:cNvSpPr txBox="1">
          <a:spLocks noChangeArrowheads="1"/>
        </xdr:cNvSpPr>
      </xdr:nvSpPr>
      <xdr:spPr bwMode="auto">
        <a:xfrm>
          <a:off x="14163675" y="35985450"/>
          <a:ext cx="73754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0">
            <a:defRPr sz="1000"/>
          </a:pPr>
          <a:r>
            <a:rPr lang="pl-PL" sz="1400" b="1" i="0" u="none" strike="noStrike" baseline="30000">
              <a:solidFill>
                <a:srgbClr val="000000"/>
              </a:solidFill>
              <a:latin typeface="Arial CE"/>
              <a:cs typeface="Arial CE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S248"/>
  <sheetViews>
    <sheetView tabSelected="1" view="pageBreakPreview" zoomScale="60" zoomScaleNormal="78" zoomScalePageLayoutView="60" workbookViewId="0">
      <selection activeCell="N12" sqref="N12"/>
    </sheetView>
  </sheetViews>
  <sheetFormatPr defaultColWidth="9.21875" defaultRowHeight="13.2" x14ac:dyDescent="0.25"/>
  <cols>
    <col min="1" max="1" width="4.44140625" style="57" customWidth="1"/>
    <col min="2" max="2" width="44.21875" style="57" customWidth="1"/>
    <col min="3" max="3" width="49.21875" style="57" customWidth="1"/>
    <col min="4" max="6" width="5.77734375" style="57" customWidth="1"/>
    <col min="7" max="7" width="7.77734375" style="57" customWidth="1"/>
    <col min="8" max="8" width="10.44140625" style="57" customWidth="1"/>
    <col min="9" max="11" width="7.77734375" style="57" customWidth="1"/>
    <col min="12" max="12" width="4.44140625" style="57" customWidth="1"/>
    <col min="13" max="43" width="4" style="57" customWidth="1"/>
    <col min="44" max="16384" width="9.21875" style="57"/>
  </cols>
  <sheetData>
    <row r="3" spans="2:28" ht="13.8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x14ac:dyDescent="0.25">
      <c r="B4" s="40"/>
      <c r="C4" s="39"/>
      <c r="D4" s="39"/>
      <c r="E4" s="39"/>
      <c r="F4" s="39"/>
      <c r="G4" s="39"/>
      <c r="H4" s="39"/>
      <c r="I4" s="39"/>
      <c r="J4" s="39"/>
      <c r="K4" s="39"/>
      <c r="L4" s="39"/>
      <c r="M4" s="249" t="s">
        <v>184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41"/>
    </row>
    <row r="5" spans="2:28" ht="22.8" x14ac:dyDescent="0.25">
      <c r="B5" s="26"/>
      <c r="C5" s="47" t="s">
        <v>42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2"/>
    </row>
    <row r="6" spans="2:28" x14ac:dyDescent="0.25">
      <c r="B6" s="2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42"/>
    </row>
    <row r="7" spans="2:28" ht="17.399999999999999" x14ac:dyDescent="0.25">
      <c r="B7" s="26"/>
      <c r="C7" s="24" t="s">
        <v>0</v>
      </c>
      <c r="D7" s="24" t="s">
        <v>91</v>
      </c>
      <c r="E7" s="46"/>
      <c r="F7" s="24"/>
      <c r="G7" s="24"/>
      <c r="H7" s="24"/>
      <c r="I7" s="2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2"/>
    </row>
    <row r="8" spans="2:28" ht="20.399999999999999" x14ac:dyDescent="0.25">
      <c r="B8" s="26"/>
      <c r="C8" s="2" t="s">
        <v>52</v>
      </c>
      <c r="D8" s="65" t="s">
        <v>92</v>
      </c>
      <c r="E8" s="1"/>
      <c r="F8" s="3"/>
      <c r="G8" s="3"/>
      <c r="H8" s="3"/>
      <c r="I8" s="3"/>
      <c r="J8" s="3"/>
      <c r="K8" s="1"/>
      <c r="L8" s="1"/>
      <c r="M8" s="1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1"/>
      <c r="AB8" s="42"/>
    </row>
    <row r="9" spans="2:28" ht="20.399999999999999" x14ac:dyDescent="0.25">
      <c r="B9" s="26"/>
      <c r="C9" s="2" t="s">
        <v>39</v>
      </c>
      <c r="D9" s="64" t="s">
        <v>174</v>
      </c>
      <c r="E9" s="1"/>
      <c r="F9" s="3"/>
      <c r="G9" s="3"/>
      <c r="H9" s="3"/>
      <c r="I9" s="3"/>
      <c r="J9" s="3"/>
      <c r="K9" s="1"/>
      <c r="L9" s="1"/>
      <c r="M9" s="1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1"/>
      <c r="AB9" s="42"/>
    </row>
    <row r="10" spans="2:28" ht="20.399999999999999" x14ac:dyDescent="0.25">
      <c r="B10" s="26"/>
      <c r="C10" s="2" t="s">
        <v>38</v>
      </c>
      <c r="D10" s="64" t="s">
        <v>175</v>
      </c>
      <c r="E10" s="1"/>
      <c r="F10" s="3"/>
      <c r="G10" s="3"/>
      <c r="H10" s="3"/>
      <c r="I10" s="3"/>
      <c r="J10" s="3"/>
      <c r="K10" s="1"/>
      <c r="L10" s="1"/>
      <c r="M10" s="1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1"/>
      <c r="AB10" s="42"/>
    </row>
    <row r="11" spans="2:28" ht="20.399999999999999" x14ac:dyDescent="0.25">
      <c r="B11" s="26"/>
      <c r="C11" s="1"/>
      <c r="D11" s="1"/>
      <c r="E11" s="1"/>
      <c r="F11" s="1"/>
      <c r="G11" s="1"/>
      <c r="H11" s="1"/>
      <c r="I11" s="1"/>
      <c r="J11" s="3"/>
      <c r="K11" s="1"/>
      <c r="L11" s="1"/>
      <c r="M11" s="1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1"/>
      <c r="AB11" s="42"/>
    </row>
    <row r="12" spans="2:28" ht="21" thickBot="1" x14ac:dyDescent="0.3">
      <c r="B12" s="26"/>
      <c r="C12" s="48"/>
      <c r="D12" s="48"/>
      <c r="E12" s="48"/>
      <c r="F12" s="48"/>
      <c r="G12" s="48"/>
      <c r="H12" s="48"/>
      <c r="I12" s="48"/>
      <c r="J12" s="48"/>
      <c r="K12" s="1"/>
      <c r="L12" s="1"/>
      <c r="M12" s="1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1"/>
      <c r="AB12" s="42"/>
    </row>
    <row r="13" spans="2:28" ht="63.6" customHeight="1" thickBot="1" x14ac:dyDescent="0.3">
      <c r="B13" s="26"/>
      <c r="C13" s="254" t="s">
        <v>44</v>
      </c>
      <c r="D13" s="255"/>
      <c r="E13" s="255"/>
      <c r="F13" s="255"/>
      <c r="G13" s="256"/>
      <c r="H13" s="51">
        <f>(G232)</f>
        <v>1432</v>
      </c>
      <c r="I13" s="49" t="s">
        <v>43</v>
      </c>
      <c r="J13" s="50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1"/>
      <c r="AB13" s="42"/>
    </row>
    <row r="14" spans="2:28" ht="83.25" customHeight="1" thickBot="1" x14ac:dyDescent="0.3">
      <c r="B14" s="26"/>
      <c r="C14" s="257" t="s">
        <v>50</v>
      </c>
      <c r="D14" s="258"/>
      <c r="E14" s="258"/>
      <c r="F14" s="258"/>
      <c r="G14" s="259"/>
      <c r="H14" s="51">
        <v>53</v>
      </c>
      <c r="I14" s="49" t="s">
        <v>36</v>
      </c>
      <c r="J14" s="50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1"/>
      <c r="AB14" s="42"/>
    </row>
    <row r="15" spans="2:28" ht="76.8" customHeight="1" thickBot="1" x14ac:dyDescent="0.3">
      <c r="B15" s="26"/>
      <c r="C15" s="257" t="s">
        <v>46</v>
      </c>
      <c r="D15" s="258"/>
      <c r="E15" s="258"/>
      <c r="F15" s="258"/>
      <c r="G15" s="259"/>
      <c r="H15" s="51">
        <v>8</v>
      </c>
      <c r="I15" s="49" t="s">
        <v>36</v>
      </c>
      <c r="J15" s="50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1"/>
      <c r="AB15" s="42"/>
    </row>
    <row r="16" spans="2:28" ht="54.6" customHeight="1" thickBot="1" x14ac:dyDescent="0.3">
      <c r="B16" s="26"/>
      <c r="C16" s="260" t="s">
        <v>47</v>
      </c>
      <c r="D16" s="261"/>
      <c r="E16" s="261"/>
      <c r="F16" s="261"/>
      <c r="G16" s="262"/>
      <c r="H16" s="51">
        <v>63</v>
      </c>
      <c r="I16" s="49" t="s">
        <v>36</v>
      </c>
      <c r="J16" s="50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1"/>
      <c r="AB16" s="42"/>
    </row>
    <row r="17" spans="2:28" ht="86.55" customHeight="1" thickBot="1" x14ac:dyDescent="0.3">
      <c r="B17" s="26"/>
      <c r="C17" s="257" t="s">
        <v>49</v>
      </c>
      <c r="D17" s="258"/>
      <c r="E17" s="258"/>
      <c r="F17" s="258"/>
      <c r="G17" s="259"/>
      <c r="H17" s="51">
        <v>119</v>
      </c>
      <c r="I17" s="49" t="s">
        <v>36</v>
      </c>
      <c r="J17" s="50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1"/>
      <c r="AB17" s="42"/>
    </row>
    <row r="18" spans="2:28" ht="70.349999999999994" customHeight="1" thickBot="1" x14ac:dyDescent="0.3">
      <c r="B18" s="26"/>
      <c r="C18" s="263" t="s">
        <v>48</v>
      </c>
      <c r="D18" s="264"/>
      <c r="E18" s="264"/>
      <c r="F18" s="264"/>
      <c r="G18" s="265"/>
      <c r="H18" s="51">
        <v>0</v>
      </c>
      <c r="I18" s="49" t="s">
        <v>36</v>
      </c>
      <c r="J18" s="50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"/>
      <c r="AB18" s="42"/>
    </row>
    <row r="19" spans="2:28" ht="20.399999999999999" x14ac:dyDescent="0.25">
      <c r="B19" s="26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1"/>
      <c r="AB19" s="42"/>
    </row>
    <row r="20" spans="2:28" ht="20.399999999999999" x14ac:dyDescent="0.25">
      <c r="B20" s="26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"/>
      <c r="AB20" s="42"/>
    </row>
    <row r="21" spans="2:28" ht="20.399999999999999" x14ac:dyDescent="0.25">
      <c r="B21" s="2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1"/>
      <c r="AB21" s="42"/>
    </row>
    <row r="22" spans="2:28" ht="20.399999999999999" x14ac:dyDescent="0.25">
      <c r="B22" s="26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1"/>
      <c r="AB22" s="42"/>
    </row>
    <row r="23" spans="2:28" ht="20.399999999999999" x14ac:dyDescent="0.25">
      <c r="B23" s="26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1"/>
      <c r="AB23" s="42"/>
    </row>
    <row r="24" spans="2:28" ht="20.399999999999999" x14ac:dyDescent="0.25">
      <c r="B24" s="26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1"/>
      <c r="AB24" s="42"/>
    </row>
    <row r="25" spans="2:28" ht="20.399999999999999" x14ac:dyDescent="0.25">
      <c r="B25" s="26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1"/>
      <c r="AB25" s="42"/>
    </row>
    <row r="26" spans="2:28" x14ac:dyDescent="0.25">
      <c r="B26" s="2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42"/>
    </row>
    <row r="27" spans="2:28" ht="13.8" thickBot="1" x14ac:dyDescent="0.3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5"/>
    </row>
    <row r="28" spans="2:28" ht="17.399999999999999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</row>
    <row r="34" spans="1:43" ht="14.55" customHeight="1" x14ac:dyDescent="0.25"/>
    <row r="35" spans="1:43" ht="14.55" customHeight="1" x14ac:dyDescent="0.25"/>
    <row r="36" spans="1:43" ht="14.55" customHeight="1" x14ac:dyDescent="0.25"/>
    <row r="37" spans="1:43" ht="14.55" customHeight="1" x14ac:dyDescent="0.25"/>
    <row r="38" spans="1:43" ht="14.55" customHeight="1" x14ac:dyDescent="0.25"/>
    <row r="39" spans="1:43" ht="14.55" customHeight="1" x14ac:dyDescent="0.25"/>
    <row r="40" spans="1:43" ht="14.55" customHeight="1" x14ac:dyDescent="0.25"/>
    <row r="41" spans="1:43" ht="14.55" customHeight="1" x14ac:dyDescent="0.25"/>
    <row r="44" spans="1:43" ht="13.8" thickBot="1" x14ac:dyDescent="0.3"/>
    <row r="45" spans="1:43" s="60" customFormat="1" ht="25.05" customHeight="1" x14ac:dyDescent="0.25">
      <c r="A45" s="373"/>
      <c r="B45" s="374"/>
      <c r="C45" s="375"/>
      <c r="D45" s="376" t="s">
        <v>99</v>
      </c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8"/>
      <c r="AC45" s="378"/>
      <c r="AD45" s="378"/>
      <c r="AE45" s="379"/>
      <c r="AF45" s="384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385"/>
    </row>
    <row r="46" spans="1:43" s="60" customFormat="1" ht="25.05" customHeight="1" x14ac:dyDescent="0.25">
      <c r="A46" s="386" t="s">
        <v>97</v>
      </c>
      <c r="B46" s="362"/>
      <c r="C46" s="387"/>
      <c r="D46" s="380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2"/>
      <c r="AC46" s="382"/>
      <c r="AD46" s="382"/>
      <c r="AE46" s="383"/>
      <c r="AF46" s="386"/>
      <c r="AG46" s="281"/>
      <c r="AH46" s="281"/>
      <c r="AI46" s="281"/>
      <c r="AJ46" s="281"/>
      <c r="AK46" s="281"/>
      <c r="AL46" s="281"/>
      <c r="AM46" s="281"/>
      <c r="AN46" s="281"/>
      <c r="AO46" s="281"/>
      <c r="AP46" s="281"/>
      <c r="AQ46" s="388"/>
    </row>
    <row r="47" spans="1:43" s="60" customFormat="1" ht="16.05" customHeight="1" x14ac:dyDescent="0.25">
      <c r="A47" s="386" t="s">
        <v>98</v>
      </c>
      <c r="B47" s="362"/>
      <c r="C47" s="387"/>
      <c r="D47" s="2" t="s">
        <v>52</v>
      </c>
      <c r="E47" s="63"/>
      <c r="F47" s="63"/>
      <c r="G47" s="63"/>
      <c r="H47" s="63"/>
      <c r="I47" s="64" t="str">
        <f>(D8)</f>
        <v>PROFIL OGÓLNOAKADEMICKI</v>
      </c>
      <c r="J47" s="4"/>
      <c r="K47" s="63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2"/>
      <c r="W47" s="2"/>
      <c r="X47" s="64"/>
      <c r="Y47" s="64"/>
      <c r="Z47" s="2"/>
      <c r="AA47" s="2"/>
      <c r="AB47" s="4"/>
      <c r="AC47" s="2"/>
      <c r="AD47" s="2"/>
      <c r="AE47" s="2"/>
      <c r="AF47" s="358"/>
      <c r="AG47" s="359"/>
      <c r="AH47" s="359"/>
      <c r="AI47" s="359"/>
      <c r="AJ47" s="359"/>
      <c r="AK47" s="359"/>
      <c r="AL47" s="359"/>
      <c r="AM47" s="359"/>
      <c r="AN47" s="359"/>
      <c r="AO47" s="359"/>
      <c r="AP47" s="359"/>
      <c r="AQ47" s="360"/>
    </row>
    <row r="48" spans="1:43" s="60" customFormat="1" ht="18" customHeight="1" x14ac:dyDescent="0.25">
      <c r="A48" s="361"/>
      <c r="B48" s="362"/>
      <c r="C48" s="387"/>
      <c r="D48" s="2" t="s">
        <v>39</v>
      </c>
      <c r="E48" s="63"/>
      <c r="F48" s="63"/>
      <c r="G48" s="2"/>
      <c r="H48" s="2"/>
      <c r="I48" s="64" t="str">
        <f>(D9)</f>
        <v>STUDIA PIERWSZEGO STOPNIA (4-letnie inżynierskie)</v>
      </c>
      <c r="J48" s="4"/>
      <c r="K48" s="64"/>
      <c r="L48" s="64"/>
      <c r="M48" s="65"/>
      <c r="N48" s="63"/>
      <c r="O48" s="64"/>
      <c r="P48" s="64"/>
      <c r="Q48" s="64"/>
      <c r="R48" s="64"/>
      <c r="S48" s="64"/>
      <c r="T48" s="64"/>
      <c r="U48" s="64"/>
      <c r="V48" s="2"/>
      <c r="W48" s="2"/>
      <c r="X48" s="64"/>
      <c r="Y48" s="64"/>
      <c r="Z48" s="2"/>
      <c r="AA48" s="2"/>
      <c r="AB48" s="4"/>
      <c r="AC48" s="54"/>
      <c r="AD48" s="54"/>
      <c r="AE48" s="54"/>
      <c r="AF48" s="358"/>
      <c r="AG48" s="359"/>
      <c r="AH48" s="359"/>
      <c r="AI48" s="359"/>
      <c r="AJ48" s="359"/>
      <c r="AK48" s="359"/>
      <c r="AL48" s="359"/>
      <c r="AM48" s="359"/>
      <c r="AN48" s="359"/>
      <c r="AO48" s="359"/>
      <c r="AP48" s="359"/>
      <c r="AQ48" s="360"/>
    </row>
    <row r="49" spans="1:43" s="60" customFormat="1" ht="18" customHeight="1" x14ac:dyDescent="0.25">
      <c r="A49" s="361" t="s">
        <v>53</v>
      </c>
      <c r="B49" s="362"/>
      <c r="C49" s="387"/>
      <c r="D49" s="2" t="s">
        <v>38</v>
      </c>
      <c r="E49" s="63"/>
      <c r="F49" s="63"/>
      <c r="G49" s="2"/>
      <c r="H49" s="2"/>
      <c r="I49" s="64" t="str">
        <f>(D10)</f>
        <v>STUDIA NIESTACJONARNE</v>
      </c>
      <c r="J49" s="4"/>
      <c r="K49" s="64"/>
      <c r="L49" s="64"/>
      <c r="M49" s="65"/>
      <c r="N49" s="63"/>
      <c r="O49" s="64"/>
      <c r="P49" s="64"/>
      <c r="Q49" s="64"/>
      <c r="R49" s="64"/>
      <c r="S49" s="64"/>
      <c r="T49" s="64"/>
      <c r="U49" s="64"/>
      <c r="V49" s="2"/>
      <c r="W49" s="2"/>
      <c r="X49" s="64"/>
      <c r="Y49" s="64"/>
      <c r="Z49" s="2"/>
      <c r="AA49" s="2"/>
      <c r="AB49" s="4"/>
      <c r="AC49" s="54"/>
      <c r="AD49" s="54"/>
      <c r="AE49" s="54"/>
      <c r="AF49" s="358" t="s">
        <v>90</v>
      </c>
      <c r="AG49" s="359"/>
      <c r="AH49" s="359"/>
      <c r="AI49" s="359"/>
      <c r="AJ49" s="359"/>
      <c r="AK49" s="359"/>
      <c r="AL49" s="359"/>
      <c r="AM49" s="359"/>
      <c r="AN49" s="359"/>
      <c r="AO49" s="359"/>
      <c r="AP49" s="359"/>
      <c r="AQ49" s="360"/>
    </row>
    <row r="50" spans="1:43" s="60" customFormat="1" ht="16.05" customHeight="1" x14ac:dyDescent="0.25">
      <c r="A50" s="358" t="s">
        <v>34</v>
      </c>
      <c r="B50" s="359"/>
      <c r="C50" s="389"/>
      <c r="D50" s="2" t="s">
        <v>0</v>
      </c>
      <c r="E50" s="2"/>
      <c r="F50" s="2"/>
      <c r="G50" s="2"/>
      <c r="H50" s="2"/>
      <c r="I50" s="64" t="str">
        <f>(D7)</f>
        <v>INŻYNIERIA ŚRODOWISKA</v>
      </c>
      <c r="J50" s="4"/>
      <c r="K50" s="64"/>
      <c r="L50" s="64"/>
      <c r="M50" s="64"/>
      <c r="N50" s="63"/>
      <c r="O50" s="64"/>
      <c r="P50" s="64"/>
      <c r="Q50" s="64"/>
      <c r="R50" s="64"/>
      <c r="S50" s="64"/>
      <c r="T50" s="64"/>
      <c r="U50" s="64"/>
      <c r="V50" s="2"/>
      <c r="W50" s="2"/>
      <c r="X50" s="64"/>
      <c r="Y50" s="64"/>
      <c r="Z50" s="2"/>
      <c r="AA50" s="2"/>
      <c r="AB50" s="4"/>
      <c r="AC50" s="54"/>
      <c r="AD50" s="54"/>
      <c r="AE50" s="54"/>
      <c r="AF50" s="358" t="s">
        <v>51</v>
      </c>
      <c r="AG50" s="359"/>
      <c r="AH50" s="359"/>
      <c r="AI50" s="359"/>
      <c r="AJ50" s="359"/>
      <c r="AK50" s="359"/>
      <c r="AL50" s="359"/>
      <c r="AM50" s="359"/>
      <c r="AN50" s="359"/>
      <c r="AO50" s="359"/>
      <c r="AP50" s="359"/>
      <c r="AQ50" s="360"/>
    </row>
    <row r="51" spans="1:43" s="60" customFormat="1" ht="16.05" customHeight="1" x14ac:dyDescent="0.25">
      <c r="A51" s="361" t="s">
        <v>35</v>
      </c>
      <c r="B51" s="362"/>
      <c r="C51" s="387"/>
      <c r="D51" s="5"/>
      <c r="E51" s="2"/>
      <c r="F51" s="2"/>
      <c r="G51" s="2"/>
      <c r="H51" s="2"/>
      <c r="I51" s="64"/>
      <c r="J51" s="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2"/>
      <c r="W51" s="2"/>
      <c r="X51" s="64"/>
      <c r="Y51" s="64"/>
      <c r="Z51" s="2"/>
      <c r="AA51" s="2"/>
      <c r="AB51" s="4"/>
      <c r="AC51" s="2"/>
      <c r="AD51" s="2"/>
      <c r="AE51" s="2"/>
      <c r="AF51" s="361"/>
      <c r="AG51" s="362"/>
      <c r="AH51" s="362"/>
      <c r="AI51" s="362"/>
      <c r="AJ51" s="362"/>
      <c r="AK51" s="362"/>
      <c r="AL51" s="362"/>
      <c r="AM51" s="362"/>
      <c r="AN51" s="362"/>
      <c r="AO51" s="362"/>
      <c r="AP51" s="362"/>
      <c r="AQ51" s="363"/>
    </row>
    <row r="52" spans="1:43" s="60" customFormat="1" ht="16.05" customHeight="1" thickBot="1" x14ac:dyDescent="0.3">
      <c r="A52" s="390"/>
      <c r="B52" s="391"/>
      <c r="C52" s="392"/>
      <c r="D52" s="66"/>
      <c r="E52" s="28"/>
      <c r="F52" s="28"/>
      <c r="G52" s="28"/>
      <c r="H52" s="28"/>
      <c r="I52" s="28"/>
      <c r="J52" s="28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56"/>
      <c r="W52" s="56"/>
      <c r="X52" s="67"/>
      <c r="Y52" s="67"/>
      <c r="Z52" s="56"/>
      <c r="AA52" s="56"/>
      <c r="AB52" s="28"/>
      <c r="AC52" s="6"/>
      <c r="AD52" s="6"/>
      <c r="AE52" s="6"/>
      <c r="AF52" s="364"/>
      <c r="AG52" s="365"/>
      <c r="AH52" s="365"/>
      <c r="AI52" s="365"/>
      <c r="AJ52" s="365"/>
      <c r="AK52" s="365"/>
      <c r="AL52" s="365"/>
      <c r="AM52" s="365"/>
      <c r="AN52" s="365"/>
      <c r="AO52" s="365"/>
      <c r="AP52" s="365"/>
      <c r="AQ52" s="366"/>
    </row>
    <row r="53" spans="1:43" s="60" customFormat="1" ht="6" customHeight="1" thickBot="1" x14ac:dyDescent="0.3">
      <c r="A53" s="6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69"/>
      <c r="AQ53" s="70"/>
    </row>
    <row r="54" spans="1:43" s="60" customFormat="1" x14ac:dyDescent="0.25">
      <c r="A54" s="393" t="s">
        <v>1</v>
      </c>
      <c r="B54" s="460" t="s">
        <v>45</v>
      </c>
      <c r="C54" s="461"/>
      <c r="D54" s="349" t="s">
        <v>2</v>
      </c>
      <c r="E54" s="350"/>
      <c r="F54" s="351"/>
      <c r="G54" s="356" t="s">
        <v>3</v>
      </c>
      <c r="H54" s="325"/>
      <c r="I54" s="325"/>
      <c r="J54" s="325"/>
      <c r="K54" s="325"/>
      <c r="L54" s="356" t="s">
        <v>54</v>
      </c>
      <c r="M54" s="325"/>
      <c r="N54" s="325"/>
      <c r="O54" s="325"/>
      <c r="P54" s="325"/>
      <c r="Q54" s="325"/>
      <c r="R54" s="325"/>
      <c r="S54" s="325"/>
      <c r="T54" s="325"/>
      <c r="U54" s="325"/>
      <c r="V54" s="325"/>
      <c r="W54" s="325"/>
      <c r="X54" s="325"/>
      <c r="Y54" s="325"/>
      <c r="Z54" s="325"/>
      <c r="AA54" s="325"/>
      <c r="AB54" s="325"/>
      <c r="AC54" s="325"/>
      <c r="AD54" s="325"/>
      <c r="AE54" s="325"/>
      <c r="AF54" s="325"/>
      <c r="AG54" s="325"/>
      <c r="AH54" s="325"/>
      <c r="AI54" s="325"/>
      <c r="AJ54" s="325"/>
      <c r="AK54" s="325"/>
      <c r="AL54" s="325"/>
      <c r="AM54" s="325"/>
      <c r="AN54" s="325"/>
      <c r="AO54" s="325"/>
      <c r="AP54" s="325"/>
      <c r="AQ54" s="326"/>
    </row>
    <row r="55" spans="1:43" s="60" customFormat="1" x14ac:dyDescent="0.25">
      <c r="A55" s="394"/>
      <c r="B55" s="462"/>
      <c r="C55" s="463"/>
      <c r="D55" s="352"/>
      <c r="E55" s="353"/>
      <c r="F55" s="354"/>
      <c r="G55" s="449" t="s">
        <v>4</v>
      </c>
      <c r="H55" s="302" t="s">
        <v>5</v>
      </c>
      <c r="I55" s="302"/>
      <c r="J55" s="302"/>
      <c r="K55" s="304"/>
      <c r="L55" s="319" t="s">
        <v>55</v>
      </c>
      <c r="M55" s="320"/>
      <c r="N55" s="320"/>
      <c r="O55" s="321"/>
      <c r="P55" s="319" t="s">
        <v>56</v>
      </c>
      <c r="Q55" s="320"/>
      <c r="R55" s="320"/>
      <c r="S55" s="321"/>
      <c r="T55" s="319" t="s">
        <v>57</v>
      </c>
      <c r="U55" s="320"/>
      <c r="V55" s="320"/>
      <c r="W55" s="321"/>
      <c r="X55" s="319" t="s">
        <v>86</v>
      </c>
      <c r="Y55" s="320"/>
      <c r="Z55" s="320"/>
      <c r="AA55" s="321"/>
      <c r="AB55" s="319" t="s">
        <v>58</v>
      </c>
      <c r="AC55" s="320"/>
      <c r="AD55" s="320"/>
      <c r="AE55" s="321"/>
      <c r="AF55" s="319" t="s">
        <v>59</v>
      </c>
      <c r="AG55" s="320"/>
      <c r="AH55" s="320"/>
      <c r="AI55" s="321"/>
      <c r="AJ55" s="319" t="s">
        <v>60</v>
      </c>
      <c r="AK55" s="320"/>
      <c r="AL55" s="320"/>
      <c r="AM55" s="321"/>
      <c r="AN55" s="319" t="s">
        <v>87</v>
      </c>
      <c r="AO55" s="320"/>
      <c r="AP55" s="320"/>
      <c r="AQ55" s="321"/>
    </row>
    <row r="56" spans="1:43" s="60" customFormat="1" ht="12.75" customHeight="1" x14ac:dyDescent="0.25">
      <c r="A56" s="394"/>
      <c r="B56" s="462"/>
      <c r="C56" s="463"/>
      <c r="D56" s="293" t="s">
        <v>6</v>
      </c>
      <c r="E56" s="370" t="s">
        <v>7</v>
      </c>
      <c r="F56" s="297" t="s">
        <v>36</v>
      </c>
      <c r="G56" s="300"/>
      <c r="H56" s="302" t="s">
        <v>8</v>
      </c>
      <c r="I56" s="302" t="s">
        <v>9</v>
      </c>
      <c r="J56" s="302" t="s">
        <v>61</v>
      </c>
      <c r="K56" s="304" t="s">
        <v>33</v>
      </c>
      <c r="L56" s="367" t="s">
        <v>85</v>
      </c>
      <c r="M56" s="368"/>
      <c r="N56" s="368"/>
      <c r="O56" s="368"/>
      <c r="P56" s="368"/>
      <c r="Q56" s="368"/>
      <c r="R56" s="368"/>
      <c r="S56" s="368"/>
      <c r="T56" s="368"/>
      <c r="U56" s="368"/>
      <c r="V56" s="368"/>
      <c r="W56" s="368"/>
      <c r="X56" s="368"/>
      <c r="Y56" s="368"/>
      <c r="Z56" s="368"/>
      <c r="AA56" s="368"/>
      <c r="AB56" s="368"/>
      <c r="AC56" s="368"/>
      <c r="AD56" s="368"/>
      <c r="AE56" s="368"/>
      <c r="AF56" s="368"/>
      <c r="AG56" s="368"/>
      <c r="AH56" s="368"/>
      <c r="AI56" s="368"/>
      <c r="AJ56" s="368"/>
      <c r="AK56" s="368"/>
      <c r="AL56" s="368"/>
      <c r="AM56" s="368"/>
      <c r="AN56" s="368"/>
      <c r="AO56" s="368"/>
      <c r="AP56" s="368"/>
      <c r="AQ56" s="369"/>
    </row>
    <row r="57" spans="1:43" s="60" customFormat="1" x14ac:dyDescent="0.25">
      <c r="A57" s="394"/>
      <c r="B57" s="462"/>
      <c r="C57" s="463"/>
      <c r="D57" s="293"/>
      <c r="E57" s="371"/>
      <c r="F57" s="298"/>
      <c r="G57" s="300"/>
      <c r="H57" s="302"/>
      <c r="I57" s="302"/>
      <c r="J57" s="302"/>
      <c r="K57" s="304"/>
      <c r="L57" s="314" t="s">
        <v>8</v>
      </c>
      <c r="M57" s="316" t="s">
        <v>9</v>
      </c>
      <c r="N57" s="318" t="s">
        <v>10</v>
      </c>
      <c r="O57" s="297" t="s">
        <v>62</v>
      </c>
      <c r="P57" s="314" t="s">
        <v>8</v>
      </c>
      <c r="Q57" s="316" t="s">
        <v>9</v>
      </c>
      <c r="R57" s="318" t="s">
        <v>10</v>
      </c>
      <c r="S57" s="297" t="s">
        <v>62</v>
      </c>
      <c r="T57" s="314" t="s">
        <v>8</v>
      </c>
      <c r="U57" s="316" t="s">
        <v>9</v>
      </c>
      <c r="V57" s="318" t="s">
        <v>10</v>
      </c>
      <c r="W57" s="297" t="s">
        <v>62</v>
      </c>
      <c r="X57" s="314" t="s">
        <v>8</v>
      </c>
      <c r="Y57" s="316" t="s">
        <v>9</v>
      </c>
      <c r="Z57" s="318" t="s">
        <v>10</v>
      </c>
      <c r="AA57" s="297" t="s">
        <v>62</v>
      </c>
      <c r="AB57" s="314" t="s">
        <v>8</v>
      </c>
      <c r="AC57" s="316" t="s">
        <v>9</v>
      </c>
      <c r="AD57" s="318" t="s">
        <v>10</v>
      </c>
      <c r="AE57" s="297" t="s">
        <v>62</v>
      </c>
      <c r="AF57" s="314" t="s">
        <v>8</v>
      </c>
      <c r="AG57" s="316" t="s">
        <v>9</v>
      </c>
      <c r="AH57" s="318" t="s">
        <v>10</v>
      </c>
      <c r="AI57" s="297" t="s">
        <v>62</v>
      </c>
      <c r="AJ57" s="314" t="s">
        <v>8</v>
      </c>
      <c r="AK57" s="316" t="s">
        <v>9</v>
      </c>
      <c r="AL57" s="318" t="s">
        <v>10</v>
      </c>
      <c r="AM57" s="297" t="s">
        <v>62</v>
      </c>
      <c r="AN57" s="314" t="s">
        <v>8</v>
      </c>
      <c r="AO57" s="316" t="s">
        <v>9</v>
      </c>
      <c r="AP57" s="318" t="s">
        <v>10</v>
      </c>
      <c r="AQ57" s="297" t="s">
        <v>62</v>
      </c>
    </row>
    <row r="58" spans="1:43" s="60" customFormat="1" ht="13.8" thickBot="1" x14ac:dyDescent="0.3">
      <c r="A58" s="395"/>
      <c r="B58" s="464"/>
      <c r="C58" s="465"/>
      <c r="D58" s="294"/>
      <c r="E58" s="372"/>
      <c r="F58" s="299"/>
      <c r="G58" s="301"/>
      <c r="H58" s="303"/>
      <c r="I58" s="303"/>
      <c r="J58" s="303"/>
      <c r="K58" s="305"/>
      <c r="L58" s="315"/>
      <c r="M58" s="317"/>
      <c r="N58" s="296"/>
      <c r="O58" s="299"/>
      <c r="P58" s="315"/>
      <c r="Q58" s="317"/>
      <c r="R58" s="296"/>
      <c r="S58" s="299"/>
      <c r="T58" s="315"/>
      <c r="U58" s="317"/>
      <c r="V58" s="296"/>
      <c r="W58" s="299"/>
      <c r="X58" s="315"/>
      <c r="Y58" s="317"/>
      <c r="Z58" s="296"/>
      <c r="AA58" s="299"/>
      <c r="AB58" s="315"/>
      <c r="AC58" s="317"/>
      <c r="AD58" s="296"/>
      <c r="AE58" s="299"/>
      <c r="AF58" s="315"/>
      <c r="AG58" s="317"/>
      <c r="AH58" s="296"/>
      <c r="AI58" s="299"/>
      <c r="AJ58" s="315"/>
      <c r="AK58" s="317"/>
      <c r="AL58" s="296"/>
      <c r="AM58" s="299"/>
      <c r="AN58" s="315"/>
      <c r="AO58" s="317"/>
      <c r="AP58" s="296"/>
      <c r="AQ58" s="299"/>
    </row>
    <row r="59" spans="1:43" s="38" customFormat="1" ht="18" customHeight="1" thickBot="1" x14ac:dyDescent="0.3">
      <c r="A59" s="72" t="s">
        <v>11</v>
      </c>
      <c r="B59" s="346" t="s">
        <v>88</v>
      </c>
      <c r="C59" s="346"/>
      <c r="D59" s="440"/>
      <c r="E59" s="440"/>
      <c r="F59" s="73"/>
      <c r="G59" s="74"/>
      <c r="H59" s="440"/>
      <c r="I59" s="440"/>
      <c r="J59" s="440"/>
      <c r="K59" s="440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/>
      <c r="W59" s="441"/>
      <c r="X59" s="441"/>
      <c r="Y59" s="441"/>
      <c r="Z59" s="441"/>
      <c r="AA59" s="441"/>
      <c r="AB59" s="441"/>
      <c r="AC59" s="441"/>
      <c r="AD59" s="441"/>
      <c r="AE59" s="441"/>
      <c r="AF59" s="441"/>
      <c r="AG59" s="441"/>
      <c r="AH59" s="441"/>
      <c r="AI59" s="441"/>
      <c r="AJ59" s="441"/>
      <c r="AK59" s="441"/>
      <c r="AL59" s="441"/>
      <c r="AM59" s="441"/>
      <c r="AN59" s="441"/>
      <c r="AO59" s="441"/>
      <c r="AP59" s="441"/>
      <c r="AQ59" s="442"/>
    </row>
    <row r="60" spans="1:43" s="60" customFormat="1" ht="18" customHeight="1" x14ac:dyDescent="0.25">
      <c r="A60" s="10" t="s">
        <v>12</v>
      </c>
      <c r="B60" s="436" t="s">
        <v>178</v>
      </c>
      <c r="C60" s="437"/>
      <c r="D60" s="9"/>
      <c r="E60" s="157">
        <v>3</v>
      </c>
      <c r="F60" s="160">
        <v>8</v>
      </c>
      <c r="G60" s="166">
        <f>SUM(H60:K60)</f>
        <v>72</v>
      </c>
      <c r="H60" s="182">
        <f>(L60+P60+T60+X60+AB60+AF60+AJ60+AN60)</f>
        <v>0</v>
      </c>
      <c r="I60" s="182">
        <f t="shared" ref="I60:K61" si="0">(M60+Q60+U60+Y60+AC60+AG60+AK60+AO60)</f>
        <v>0</v>
      </c>
      <c r="J60" s="182">
        <f t="shared" si="0"/>
        <v>72</v>
      </c>
      <c r="K60" s="182">
        <f t="shared" si="0"/>
        <v>0</v>
      </c>
      <c r="L60" s="155"/>
      <c r="M60" s="156"/>
      <c r="N60" s="156"/>
      <c r="O60" s="157"/>
      <c r="P60" s="158"/>
      <c r="Q60" s="159"/>
      <c r="R60" s="159"/>
      <c r="S60" s="160"/>
      <c r="T60" s="161"/>
      <c r="U60" s="162"/>
      <c r="V60" s="162">
        <v>24</v>
      </c>
      <c r="W60" s="163"/>
      <c r="X60" s="164"/>
      <c r="Y60" s="165"/>
      <c r="Z60" s="165">
        <v>24</v>
      </c>
      <c r="AA60" s="163"/>
      <c r="AB60" s="166"/>
      <c r="AC60" s="156"/>
      <c r="AD60" s="156">
        <v>24</v>
      </c>
      <c r="AE60" s="160"/>
      <c r="AF60" s="164"/>
      <c r="AG60" s="165"/>
      <c r="AH60" s="165"/>
      <c r="AI60" s="163"/>
      <c r="AJ60" s="164"/>
      <c r="AK60" s="156"/>
      <c r="AL60" s="156"/>
      <c r="AM60" s="160"/>
      <c r="AN60" s="166"/>
      <c r="AO60" s="156"/>
      <c r="AP60" s="11"/>
      <c r="AQ60" s="8"/>
    </row>
    <row r="61" spans="1:43" s="60" customFormat="1" ht="18" customHeight="1" x14ac:dyDescent="0.25">
      <c r="A61" s="10" t="s">
        <v>13</v>
      </c>
      <c r="B61" s="416" t="s">
        <v>93</v>
      </c>
      <c r="C61" s="417"/>
      <c r="D61" s="9"/>
      <c r="E61" s="157">
        <v>1</v>
      </c>
      <c r="F61" s="167">
        <v>2</v>
      </c>
      <c r="G61" s="166">
        <f>SUM(H61:K61)</f>
        <v>8</v>
      </c>
      <c r="H61" s="182">
        <f>(L61+P61+T61+X61+AB61+AF61+AJ61+AN61)</f>
        <v>8</v>
      </c>
      <c r="I61" s="182">
        <f t="shared" si="0"/>
        <v>0</v>
      </c>
      <c r="J61" s="182">
        <f t="shared" si="0"/>
        <v>0</v>
      </c>
      <c r="K61" s="182">
        <f t="shared" si="0"/>
        <v>0</v>
      </c>
      <c r="L61" s="155"/>
      <c r="M61" s="156"/>
      <c r="N61" s="156"/>
      <c r="O61" s="157"/>
      <c r="P61" s="155"/>
      <c r="Q61" s="156"/>
      <c r="R61" s="156"/>
      <c r="S61" s="167"/>
      <c r="T61" s="168"/>
      <c r="U61" s="165"/>
      <c r="V61" s="165"/>
      <c r="W61" s="169"/>
      <c r="X61" s="164"/>
      <c r="Y61" s="165"/>
      <c r="Z61" s="165"/>
      <c r="AA61" s="169"/>
      <c r="AB61" s="166"/>
      <c r="AC61" s="156"/>
      <c r="AD61" s="156"/>
      <c r="AE61" s="167"/>
      <c r="AF61" s="164"/>
      <c r="AG61" s="165"/>
      <c r="AH61" s="165"/>
      <c r="AI61" s="169"/>
      <c r="AJ61" s="164"/>
      <c r="AK61" s="156"/>
      <c r="AL61" s="156"/>
      <c r="AM61" s="167"/>
      <c r="AN61" s="166">
        <v>8</v>
      </c>
      <c r="AO61" s="156"/>
      <c r="AP61" s="16"/>
      <c r="AQ61" s="76"/>
    </row>
    <row r="62" spans="1:43" s="60" customFormat="1" ht="18" customHeight="1" x14ac:dyDescent="0.25">
      <c r="A62" s="10" t="s">
        <v>14</v>
      </c>
      <c r="B62" s="421" t="s">
        <v>94</v>
      </c>
      <c r="C62" s="422"/>
      <c r="D62" s="77"/>
      <c r="E62" s="248">
        <v>2</v>
      </c>
      <c r="F62" s="167">
        <v>4</v>
      </c>
      <c r="G62" s="166">
        <f t="shared" ref="G62:G64" si="1">SUM(H62:K62)</f>
        <v>24</v>
      </c>
      <c r="H62" s="182">
        <f t="shared" ref="H62:H64" si="2">(L62+P62+T62+X62+AB62+AF62+AJ62+AN62)</f>
        <v>24</v>
      </c>
      <c r="I62" s="182">
        <f t="shared" ref="I62:I64" si="3">(M62+Q62+U62+Y62+AC62+AG62+AK62+AO62)</f>
        <v>0</v>
      </c>
      <c r="J62" s="182">
        <f t="shared" ref="J62:J64" si="4">(N62+R62+V62+Z62+AD62+AH62+AL62+AP62)</f>
        <v>0</v>
      </c>
      <c r="K62" s="182">
        <f t="shared" ref="K62:K64" si="5">(O62+S62+W62+AA62+AE62+AI62+AM62+AQ62)</f>
        <v>0</v>
      </c>
      <c r="L62" s="170">
        <v>16</v>
      </c>
      <c r="M62" s="171"/>
      <c r="N62" s="171"/>
      <c r="O62" s="172"/>
      <c r="P62" s="170"/>
      <c r="Q62" s="171"/>
      <c r="R62" s="171"/>
      <c r="S62" s="173"/>
      <c r="T62" s="170"/>
      <c r="U62" s="171"/>
      <c r="V62" s="171"/>
      <c r="W62" s="173"/>
      <c r="X62" s="174"/>
      <c r="Y62" s="171"/>
      <c r="Z62" s="171"/>
      <c r="AA62" s="175"/>
      <c r="AB62" s="174"/>
      <c r="AC62" s="171"/>
      <c r="AD62" s="171"/>
      <c r="AE62" s="173"/>
      <c r="AF62" s="174"/>
      <c r="AG62" s="171"/>
      <c r="AH62" s="171"/>
      <c r="AI62" s="175"/>
      <c r="AJ62" s="176"/>
      <c r="AK62" s="171"/>
      <c r="AL62" s="171"/>
      <c r="AM62" s="175"/>
      <c r="AN62" s="174">
        <v>8</v>
      </c>
      <c r="AO62" s="171"/>
      <c r="AP62" s="13"/>
      <c r="AQ62" s="75"/>
    </row>
    <row r="63" spans="1:43" s="60" customFormat="1" ht="18" customHeight="1" x14ac:dyDescent="0.25">
      <c r="A63" s="10" t="s">
        <v>15</v>
      </c>
      <c r="B63" s="416" t="s">
        <v>95</v>
      </c>
      <c r="C63" s="417"/>
      <c r="D63" s="30"/>
      <c r="E63" s="183">
        <v>1</v>
      </c>
      <c r="F63" s="167">
        <v>2</v>
      </c>
      <c r="G63" s="166">
        <f t="shared" si="1"/>
        <v>16</v>
      </c>
      <c r="H63" s="182">
        <f t="shared" si="2"/>
        <v>16</v>
      </c>
      <c r="I63" s="182">
        <f t="shared" si="3"/>
        <v>0</v>
      </c>
      <c r="J63" s="182">
        <f t="shared" si="4"/>
        <v>0</v>
      </c>
      <c r="K63" s="182">
        <f t="shared" si="5"/>
        <v>0</v>
      </c>
      <c r="L63" s="170">
        <v>16</v>
      </c>
      <c r="M63" s="171"/>
      <c r="N63" s="171"/>
      <c r="O63" s="172"/>
      <c r="P63" s="170"/>
      <c r="Q63" s="171"/>
      <c r="R63" s="171"/>
      <c r="S63" s="173"/>
      <c r="T63" s="170"/>
      <c r="U63" s="171"/>
      <c r="V63" s="171"/>
      <c r="W63" s="173"/>
      <c r="X63" s="174"/>
      <c r="Y63" s="171"/>
      <c r="Z63" s="171"/>
      <c r="AA63" s="175"/>
      <c r="AB63" s="174"/>
      <c r="AC63" s="171"/>
      <c r="AD63" s="171"/>
      <c r="AE63" s="173"/>
      <c r="AF63" s="174"/>
      <c r="AG63" s="171"/>
      <c r="AH63" s="171"/>
      <c r="AI63" s="175"/>
      <c r="AJ63" s="176"/>
      <c r="AK63" s="171"/>
      <c r="AL63" s="171"/>
      <c r="AM63" s="175"/>
      <c r="AN63" s="174"/>
      <c r="AO63" s="171"/>
      <c r="AP63" s="16"/>
      <c r="AQ63" s="31"/>
    </row>
    <row r="64" spans="1:43" s="60" customFormat="1" ht="18" customHeight="1" x14ac:dyDescent="0.25">
      <c r="A64" s="10" t="s">
        <v>16</v>
      </c>
      <c r="B64" s="416" t="s">
        <v>96</v>
      </c>
      <c r="C64" s="417"/>
      <c r="D64" s="148"/>
      <c r="E64" s="179">
        <v>1</v>
      </c>
      <c r="F64" s="167">
        <v>2</v>
      </c>
      <c r="G64" s="166">
        <f t="shared" si="1"/>
        <v>16</v>
      </c>
      <c r="H64" s="182">
        <f t="shared" si="2"/>
        <v>16</v>
      </c>
      <c r="I64" s="182">
        <f t="shared" si="3"/>
        <v>0</v>
      </c>
      <c r="J64" s="182">
        <f t="shared" si="4"/>
        <v>0</v>
      </c>
      <c r="K64" s="182">
        <f t="shared" si="5"/>
        <v>0</v>
      </c>
      <c r="L64" s="177"/>
      <c r="M64" s="178"/>
      <c r="N64" s="178"/>
      <c r="O64" s="179"/>
      <c r="P64" s="177"/>
      <c r="Q64" s="178"/>
      <c r="R64" s="178"/>
      <c r="S64" s="180"/>
      <c r="T64" s="170"/>
      <c r="U64" s="171"/>
      <c r="V64" s="171"/>
      <c r="W64" s="173"/>
      <c r="X64" s="174"/>
      <c r="Y64" s="171"/>
      <c r="Z64" s="171"/>
      <c r="AA64" s="173"/>
      <c r="AB64" s="181"/>
      <c r="AC64" s="178"/>
      <c r="AD64" s="178"/>
      <c r="AE64" s="180"/>
      <c r="AF64" s="174">
        <v>16</v>
      </c>
      <c r="AG64" s="171"/>
      <c r="AH64" s="171"/>
      <c r="AI64" s="173"/>
      <c r="AJ64" s="174"/>
      <c r="AK64" s="178"/>
      <c r="AL64" s="178"/>
      <c r="AM64" s="180"/>
      <c r="AN64" s="181"/>
      <c r="AO64" s="178"/>
      <c r="AP64" s="149"/>
      <c r="AQ64" s="76"/>
    </row>
    <row r="65" spans="1:45" s="60" customFormat="1" ht="18" customHeight="1" thickBot="1" x14ac:dyDescent="0.3">
      <c r="A65" s="10"/>
      <c r="B65" s="416"/>
      <c r="C65" s="417"/>
      <c r="D65" s="79"/>
      <c r="E65" s="22"/>
      <c r="F65" s="80"/>
      <c r="G65" s="17"/>
      <c r="H65" s="18"/>
      <c r="I65" s="18"/>
      <c r="J65" s="18"/>
      <c r="K65" s="19"/>
      <c r="L65" s="17"/>
      <c r="M65" s="22"/>
      <c r="N65" s="22"/>
      <c r="O65" s="78"/>
      <c r="P65" s="17"/>
      <c r="Q65" s="22"/>
      <c r="R65" s="22"/>
      <c r="S65" s="80"/>
      <c r="T65" s="23"/>
      <c r="U65" s="18"/>
      <c r="V65" s="18"/>
      <c r="W65" s="20"/>
      <c r="X65" s="23"/>
      <c r="Y65" s="18"/>
      <c r="Z65" s="18"/>
      <c r="AA65" s="20"/>
      <c r="AB65" s="21"/>
      <c r="AC65" s="22"/>
      <c r="AD65" s="22"/>
      <c r="AE65" s="80"/>
      <c r="AF65" s="81"/>
      <c r="AG65" s="18"/>
      <c r="AH65" s="18"/>
      <c r="AI65" s="20"/>
      <c r="AJ65" s="81"/>
      <c r="AK65" s="22"/>
      <c r="AL65" s="22"/>
      <c r="AM65" s="80"/>
      <c r="AN65" s="21"/>
      <c r="AO65" s="22"/>
      <c r="AP65" s="22"/>
      <c r="AQ65" s="80"/>
    </row>
    <row r="66" spans="1:45" s="60" customFormat="1" ht="13.8" thickTop="1" x14ac:dyDescent="0.25">
      <c r="A66" s="82"/>
      <c r="B66" s="334" t="s">
        <v>17</v>
      </c>
      <c r="C66" s="335"/>
      <c r="D66" s="338">
        <f t="shared" ref="D66:AQ66" si="6">SUM(D60:D65)</f>
        <v>0</v>
      </c>
      <c r="E66" s="340">
        <f t="shared" si="6"/>
        <v>8</v>
      </c>
      <c r="F66" s="327">
        <f t="shared" si="6"/>
        <v>18</v>
      </c>
      <c r="G66" s="343">
        <f t="shared" si="6"/>
        <v>136</v>
      </c>
      <c r="H66" s="340">
        <f t="shared" si="6"/>
        <v>64</v>
      </c>
      <c r="I66" s="340">
        <f t="shared" si="6"/>
        <v>0</v>
      </c>
      <c r="J66" s="340">
        <f t="shared" si="6"/>
        <v>72</v>
      </c>
      <c r="K66" s="327">
        <f t="shared" si="6"/>
        <v>0</v>
      </c>
      <c r="L66" s="83">
        <f t="shared" si="6"/>
        <v>32</v>
      </c>
      <c r="M66" s="84">
        <f t="shared" si="6"/>
        <v>0</v>
      </c>
      <c r="N66" s="84">
        <f t="shared" si="6"/>
        <v>0</v>
      </c>
      <c r="O66" s="85">
        <f t="shared" si="6"/>
        <v>0</v>
      </c>
      <c r="P66" s="83">
        <f t="shared" si="6"/>
        <v>0</v>
      </c>
      <c r="Q66" s="84">
        <f t="shared" si="6"/>
        <v>0</v>
      </c>
      <c r="R66" s="84">
        <f t="shared" si="6"/>
        <v>0</v>
      </c>
      <c r="S66" s="86">
        <f t="shared" si="6"/>
        <v>0</v>
      </c>
      <c r="T66" s="83">
        <f>SUM(T60:T65)</f>
        <v>0</v>
      </c>
      <c r="U66" s="84">
        <f>SUM(U60:U65)</f>
        <v>0</v>
      </c>
      <c r="V66" s="84">
        <f>SUM(V60:V65)</f>
        <v>24</v>
      </c>
      <c r="W66" s="86">
        <f>SUM(W60:W65)</f>
        <v>0</v>
      </c>
      <c r="X66" s="83">
        <f t="shared" si="6"/>
        <v>0</v>
      </c>
      <c r="Y66" s="84">
        <f t="shared" si="6"/>
        <v>0</v>
      </c>
      <c r="Z66" s="84">
        <f t="shared" si="6"/>
        <v>24</v>
      </c>
      <c r="AA66" s="86">
        <f t="shared" si="6"/>
        <v>0</v>
      </c>
      <c r="AB66" s="87">
        <f t="shared" si="6"/>
        <v>0</v>
      </c>
      <c r="AC66" s="84">
        <f t="shared" si="6"/>
        <v>0</v>
      </c>
      <c r="AD66" s="84">
        <f t="shared" si="6"/>
        <v>24</v>
      </c>
      <c r="AE66" s="86">
        <f t="shared" si="6"/>
        <v>0</v>
      </c>
      <c r="AF66" s="87">
        <f t="shared" si="6"/>
        <v>16</v>
      </c>
      <c r="AG66" s="84">
        <f t="shared" si="6"/>
        <v>0</v>
      </c>
      <c r="AH66" s="84">
        <f t="shared" si="6"/>
        <v>0</v>
      </c>
      <c r="AI66" s="86">
        <f t="shared" si="6"/>
        <v>0</v>
      </c>
      <c r="AJ66" s="83">
        <f t="shared" si="6"/>
        <v>0</v>
      </c>
      <c r="AK66" s="84">
        <f t="shared" si="6"/>
        <v>0</v>
      </c>
      <c r="AL66" s="84">
        <f t="shared" si="6"/>
        <v>0</v>
      </c>
      <c r="AM66" s="86">
        <f t="shared" si="6"/>
        <v>0</v>
      </c>
      <c r="AN66" s="87">
        <f t="shared" si="6"/>
        <v>16</v>
      </c>
      <c r="AO66" s="84">
        <f t="shared" si="6"/>
        <v>0</v>
      </c>
      <c r="AP66" s="84">
        <f t="shared" si="6"/>
        <v>0</v>
      </c>
      <c r="AQ66" s="86">
        <f t="shared" si="6"/>
        <v>0</v>
      </c>
    </row>
    <row r="67" spans="1:45" s="60" customFormat="1" ht="13.8" thickBot="1" x14ac:dyDescent="0.3">
      <c r="A67" s="88"/>
      <c r="B67" s="336"/>
      <c r="C67" s="337"/>
      <c r="D67" s="339"/>
      <c r="E67" s="341"/>
      <c r="F67" s="342"/>
      <c r="G67" s="459"/>
      <c r="H67" s="341"/>
      <c r="I67" s="341"/>
      <c r="J67" s="341"/>
      <c r="K67" s="342"/>
      <c r="L67" s="331">
        <f>SUM(L66:O66)</f>
        <v>32</v>
      </c>
      <c r="M67" s="329"/>
      <c r="N67" s="329"/>
      <c r="O67" s="330"/>
      <c r="P67" s="331">
        <f>SUM(P66:S66)</f>
        <v>0</v>
      </c>
      <c r="Q67" s="329"/>
      <c r="R67" s="329"/>
      <c r="S67" s="330"/>
      <c r="T67" s="331">
        <f>SUM(T66:W66)</f>
        <v>24</v>
      </c>
      <c r="U67" s="329"/>
      <c r="V67" s="329"/>
      <c r="W67" s="330"/>
      <c r="X67" s="331">
        <f>SUM(X66:AA66)</f>
        <v>24</v>
      </c>
      <c r="Y67" s="329"/>
      <c r="Z67" s="329"/>
      <c r="AA67" s="330"/>
      <c r="AB67" s="331">
        <f>SUM(AB66:AE66)</f>
        <v>24</v>
      </c>
      <c r="AC67" s="329"/>
      <c r="AD67" s="329"/>
      <c r="AE67" s="330"/>
      <c r="AF67" s="331">
        <f>SUM(AF66:AI66)</f>
        <v>16</v>
      </c>
      <c r="AG67" s="329"/>
      <c r="AH67" s="329"/>
      <c r="AI67" s="330"/>
      <c r="AJ67" s="331">
        <f>SUM(AJ66:AM66)</f>
        <v>0</v>
      </c>
      <c r="AK67" s="329"/>
      <c r="AL67" s="329"/>
      <c r="AM67" s="330"/>
      <c r="AN67" s="331">
        <f>SUM(AN66:AQ66)</f>
        <v>16</v>
      </c>
      <c r="AO67" s="329"/>
      <c r="AP67" s="329"/>
      <c r="AQ67" s="330"/>
    </row>
    <row r="68" spans="1:45" s="60" customFormat="1" ht="12.75" customHeight="1" x14ac:dyDescent="0.25">
      <c r="A68" s="289" t="s">
        <v>63</v>
      </c>
      <c r="B68" s="290"/>
      <c r="C68" s="291"/>
      <c r="D68" s="292" t="s">
        <v>6</v>
      </c>
      <c r="E68" s="295" t="s">
        <v>7</v>
      </c>
      <c r="F68" s="297" t="s">
        <v>36</v>
      </c>
      <c r="G68" s="357" t="s">
        <v>4</v>
      </c>
      <c r="H68" s="302" t="s">
        <v>8</v>
      </c>
      <c r="I68" s="302" t="s">
        <v>9</v>
      </c>
      <c r="J68" s="302" t="s">
        <v>61</v>
      </c>
      <c r="K68" s="304" t="s">
        <v>33</v>
      </c>
      <c r="L68" s="319" t="s">
        <v>55</v>
      </c>
      <c r="M68" s="320"/>
      <c r="N68" s="320"/>
      <c r="O68" s="321"/>
      <c r="P68" s="319" t="s">
        <v>56</v>
      </c>
      <c r="Q68" s="320"/>
      <c r="R68" s="320"/>
      <c r="S68" s="321"/>
      <c r="T68" s="319" t="s">
        <v>57</v>
      </c>
      <c r="U68" s="320"/>
      <c r="V68" s="320"/>
      <c r="W68" s="321"/>
      <c r="X68" s="319" t="s">
        <v>86</v>
      </c>
      <c r="Y68" s="320"/>
      <c r="Z68" s="320"/>
      <c r="AA68" s="321"/>
      <c r="AB68" s="319" t="s">
        <v>58</v>
      </c>
      <c r="AC68" s="320"/>
      <c r="AD68" s="320"/>
      <c r="AE68" s="321"/>
      <c r="AF68" s="319" t="s">
        <v>59</v>
      </c>
      <c r="AG68" s="320"/>
      <c r="AH68" s="320"/>
      <c r="AI68" s="321"/>
      <c r="AJ68" s="319" t="s">
        <v>60</v>
      </c>
      <c r="AK68" s="320"/>
      <c r="AL68" s="320"/>
      <c r="AM68" s="321"/>
      <c r="AN68" s="319" t="s">
        <v>87</v>
      </c>
      <c r="AO68" s="320"/>
      <c r="AP68" s="320"/>
      <c r="AQ68" s="321"/>
    </row>
    <row r="69" spans="1:45" s="60" customFormat="1" x14ac:dyDescent="0.25">
      <c r="A69" s="289"/>
      <c r="B69" s="290"/>
      <c r="C69" s="291"/>
      <c r="D69" s="293"/>
      <c r="E69" s="295"/>
      <c r="F69" s="298"/>
      <c r="G69" s="357"/>
      <c r="H69" s="302"/>
      <c r="I69" s="302"/>
      <c r="J69" s="302"/>
      <c r="K69" s="304"/>
      <c r="L69" s="314" t="s">
        <v>8</v>
      </c>
      <c r="M69" s="316" t="s">
        <v>9</v>
      </c>
      <c r="N69" s="318" t="s">
        <v>10</v>
      </c>
      <c r="O69" s="297" t="s">
        <v>62</v>
      </c>
      <c r="P69" s="314" t="s">
        <v>8</v>
      </c>
      <c r="Q69" s="316" t="s">
        <v>9</v>
      </c>
      <c r="R69" s="318" t="s">
        <v>10</v>
      </c>
      <c r="S69" s="297" t="s">
        <v>62</v>
      </c>
      <c r="T69" s="314" t="s">
        <v>8</v>
      </c>
      <c r="U69" s="316" t="s">
        <v>9</v>
      </c>
      <c r="V69" s="318" t="s">
        <v>10</v>
      </c>
      <c r="W69" s="297" t="s">
        <v>62</v>
      </c>
      <c r="X69" s="314" t="s">
        <v>8</v>
      </c>
      <c r="Y69" s="316" t="s">
        <v>9</v>
      </c>
      <c r="Z69" s="318" t="s">
        <v>10</v>
      </c>
      <c r="AA69" s="297" t="s">
        <v>62</v>
      </c>
      <c r="AB69" s="314" t="s">
        <v>8</v>
      </c>
      <c r="AC69" s="316" t="s">
        <v>9</v>
      </c>
      <c r="AD69" s="318" t="s">
        <v>10</v>
      </c>
      <c r="AE69" s="297" t="s">
        <v>62</v>
      </c>
      <c r="AF69" s="314" t="s">
        <v>8</v>
      </c>
      <c r="AG69" s="316" t="s">
        <v>9</v>
      </c>
      <c r="AH69" s="318" t="s">
        <v>10</v>
      </c>
      <c r="AI69" s="297" t="s">
        <v>62</v>
      </c>
      <c r="AJ69" s="314" t="s">
        <v>8</v>
      </c>
      <c r="AK69" s="316" t="s">
        <v>9</v>
      </c>
      <c r="AL69" s="318" t="s">
        <v>10</v>
      </c>
      <c r="AM69" s="297" t="s">
        <v>62</v>
      </c>
      <c r="AN69" s="314" t="s">
        <v>8</v>
      </c>
      <c r="AO69" s="316" t="s">
        <v>9</v>
      </c>
      <c r="AP69" s="318" t="s">
        <v>10</v>
      </c>
      <c r="AQ69" s="297" t="s">
        <v>62</v>
      </c>
    </row>
    <row r="70" spans="1:45" s="60" customFormat="1" ht="13.8" thickBot="1" x14ac:dyDescent="0.3">
      <c r="A70" s="289"/>
      <c r="B70" s="290"/>
      <c r="C70" s="291"/>
      <c r="D70" s="294"/>
      <c r="E70" s="296"/>
      <c r="F70" s="299"/>
      <c r="G70" s="315"/>
      <c r="H70" s="303"/>
      <c r="I70" s="303"/>
      <c r="J70" s="303"/>
      <c r="K70" s="305"/>
      <c r="L70" s="315"/>
      <c r="M70" s="317"/>
      <c r="N70" s="296"/>
      <c r="O70" s="299"/>
      <c r="P70" s="315"/>
      <c r="Q70" s="317"/>
      <c r="R70" s="296"/>
      <c r="S70" s="299"/>
      <c r="T70" s="315"/>
      <c r="U70" s="317"/>
      <c r="V70" s="296"/>
      <c r="W70" s="299"/>
      <c r="X70" s="315"/>
      <c r="Y70" s="317"/>
      <c r="Z70" s="296"/>
      <c r="AA70" s="299"/>
      <c r="AB70" s="315"/>
      <c r="AC70" s="317"/>
      <c r="AD70" s="296"/>
      <c r="AE70" s="299"/>
      <c r="AF70" s="315"/>
      <c r="AG70" s="317"/>
      <c r="AH70" s="296"/>
      <c r="AI70" s="299"/>
      <c r="AJ70" s="315"/>
      <c r="AK70" s="317"/>
      <c r="AL70" s="296"/>
      <c r="AM70" s="299"/>
      <c r="AN70" s="315"/>
      <c r="AO70" s="317"/>
      <c r="AP70" s="296"/>
      <c r="AQ70" s="299"/>
    </row>
    <row r="71" spans="1:45" s="60" customFormat="1" ht="12.75" customHeight="1" x14ac:dyDescent="0.25">
      <c r="A71" s="289"/>
      <c r="B71" s="290"/>
      <c r="C71" s="291"/>
      <c r="D71" s="430">
        <f t="shared" ref="D71:AQ71" si="7">SUM(D66)</f>
        <v>0</v>
      </c>
      <c r="E71" s="432">
        <f t="shared" si="7"/>
        <v>8</v>
      </c>
      <c r="F71" s="457">
        <f t="shared" si="7"/>
        <v>18</v>
      </c>
      <c r="G71" s="434">
        <f t="shared" si="7"/>
        <v>136</v>
      </c>
      <c r="H71" s="432">
        <f t="shared" si="7"/>
        <v>64</v>
      </c>
      <c r="I71" s="432">
        <f t="shared" si="7"/>
        <v>0</v>
      </c>
      <c r="J71" s="432">
        <f t="shared" si="7"/>
        <v>72</v>
      </c>
      <c r="K71" s="432">
        <f t="shared" si="7"/>
        <v>0</v>
      </c>
      <c r="L71" s="89">
        <f t="shared" si="7"/>
        <v>32</v>
      </c>
      <c r="M71" s="90">
        <f t="shared" si="7"/>
        <v>0</v>
      </c>
      <c r="N71" s="90">
        <f t="shared" si="7"/>
        <v>0</v>
      </c>
      <c r="O71" s="91">
        <f t="shared" si="7"/>
        <v>0</v>
      </c>
      <c r="P71" s="89">
        <f t="shared" si="7"/>
        <v>0</v>
      </c>
      <c r="Q71" s="90">
        <f t="shared" si="7"/>
        <v>0</v>
      </c>
      <c r="R71" s="90">
        <f t="shared" si="7"/>
        <v>0</v>
      </c>
      <c r="S71" s="92">
        <f t="shared" si="7"/>
        <v>0</v>
      </c>
      <c r="T71" s="93">
        <f>SUM(T66)</f>
        <v>0</v>
      </c>
      <c r="U71" s="90">
        <f>SUM(U66)</f>
        <v>0</v>
      </c>
      <c r="V71" s="90">
        <f>SUM(V66)</f>
        <v>24</v>
      </c>
      <c r="W71" s="92">
        <f>SUM(W66)</f>
        <v>0</v>
      </c>
      <c r="X71" s="93">
        <f t="shared" si="7"/>
        <v>0</v>
      </c>
      <c r="Y71" s="90">
        <f t="shared" si="7"/>
        <v>0</v>
      </c>
      <c r="Z71" s="90">
        <f t="shared" si="7"/>
        <v>24</v>
      </c>
      <c r="AA71" s="91">
        <f t="shared" si="7"/>
        <v>0</v>
      </c>
      <c r="AB71" s="89">
        <f t="shared" si="7"/>
        <v>0</v>
      </c>
      <c r="AC71" s="90">
        <f t="shared" si="7"/>
        <v>0</v>
      </c>
      <c r="AD71" s="90">
        <f t="shared" si="7"/>
        <v>24</v>
      </c>
      <c r="AE71" s="92">
        <f t="shared" si="7"/>
        <v>0</v>
      </c>
      <c r="AF71" s="93">
        <f t="shared" si="7"/>
        <v>16</v>
      </c>
      <c r="AG71" s="90">
        <f t="shared" si="7"/>
        <v>0</v>
      </c>
      <c r="AH71" s="90">
        <f t="shared" si="7"/>
        <v>0</v>
      </c>
      <c r="AI71" s="91">
        <f t="shared" si="7"/>
        <v>0</v>
      </c>
      <c r="AJ71" s="89">
        <f t="shared" si="7"/>
        <v>0</v>
      </c>
      <c r="AK71" s="90">
        <f t="shared" si="7"/>
        <v>0</v>
      </c>
      <c r="AL71" s="90">
        <f t="shared" si="7"/>
        <v>0</v>
      </c>
      <c r="AM71" s="92">
        <f t="shared" si="7"/>
        <v>0</v>
      </c>
      <c r="AN71" s="93">
        <f t="shared" si="7"/>
        <v>16</v>
      </c>
      <c r="AO71" s="90">
        <f t="shared" si="7"/>
        <v>0</v>
      </c>
      <c r="AP71" s="90">
        <f t="shared" si="7"/>
        <v>0</v>
      </c>
      <c r="AQ71" s="92">
        <f t="shared" si="7"/>
        <v>0</v>
      </c>
      <c r="AS71" s="60" t="s">
        <v>37</v>
      </c>
    </row>
    <row r="72" spans="1:45" s="60" customFormat="1" ht="13.5" customHeight="1" thickBot="1" x14ac:dyDescent="0.3">
      <c r="A72" s="289"/>
      <c r="B72" s="290"/>
      <c r="C72" s="291"/>
      <c r="D72" s="431"/>
      <c r="E72" s="433"/>
      <c r="F72" s="458"/>
      <c r="G72" s="435"/>
      <c r="H72" s="433"/>
      <c r="I72" s="433"/>
      <c r="J72" s="433"/>
      <c r="K72" s="433"/>
      <c r="L72" s="274">
        <f>SUM(L71:O71)</f>
        <v>32</v>
      </c>
      <c r="M72" s="275"/>
      <c r="N72" s="275"/>
      <c r="O72" s="276"/>
      <c r="P72" s="274">
        <f>SUM(P71:S71)</f>
        <v>0</v>
      </c>
      <c r="Q72" s="275"/>
      <c r="R72" s="275"/>
      <c r="S72" s="276"/>
      <c r="T72" s="274">
        <f>SUM(T71:W71)</f>
        <v>24</v>
      </c>
      <c r="U72" s="275"/>
      <c r="V72" s="275"/>
      <c r="W72" s="276"/>
      <c r="X72" s="274">
        <f>SUM(X71:AA71)</f>
        <v>24</v>
      </c>
      <c r="Y72" s="275"/>
      <c r="Z72" s="275"/>
      <c r="AA72" s="276"/>
      <c r="AB72" s="274">
        <f>SUM(AB71:AE71)</f>
        <v>24</v>
      </c>
      <c r="AC72" s="275"/>
      <c r="AD72" s="275"/>
      <c r="AE72" s="276"/>
      <c r="AF72" s="274">
        <f>SUM(AF71:AI71)</f>
        <v>16</v>
      </c>
      <c r="AG72" s="275"/>
      <c r="AH72" s="275"/>
      <c r="AI72" s="276"/>
      <c r="AJ72" s="274">
        <f>SUM(AJ71:AM71)</f>
        <v>0</v>
      </c>
      <c r="AK72" s="275"/>
      <c r="AL72" s="275"/>
      <c r="AM72" s="276"/>
      <c r="AN72" s="274">
        <f>SUM(AN71:AQ71)</f>
        <v>16</v>
      </c>
      <c r="AO72" s="275"/>
      <c r="AP72" s="275"/>
      <c r="AQ72" s="276"/>
      <c r="AS72" s="60">
        <f>SUM(L72:AQ72)</f>
        <v>136</v>
      </c>
    </row>
    <row r="73" spans="1:45" s="60" customFormat="1" x14ac:dyDescent="0.25">
      <c r="A73" s="289"/>
      <c r="B73" s="290"/>
      <c r="C73" s="291"/>
      <c r="D73" s="277" t="s">
        <v>18</v>
      </c>
      <c r="E73" s="278"/>
      <c r="F73" s="279"/>
      <c r="G73" s="324" t="s">
        <v>19</v>
      </c>
      <c r="H73" s="325"/>
      <c r="I73" s="325"/>
      <c r="J73" s="325"/>
      <c r="K73" s="326"/>
      <c r="L73" s="451">
        <v>0</v>
      </c>
      <c r="M73" s="452"/>
      <c r="N73" s="452"/>
      <c r="O73" s="453"/>
      <c r="P73" s="451">
        <v>0</v>
      </c>
      <c r="Q73" s="452"/>
      <c r="R73" s="452"/>
      <c r="S73" s="453"/>
      <c r="T73" s="451">
        <v>0</v>
      </c>
      <c r="U73" s="452"/>
      <c r="V73" s="452"/>
      <c r="W73" s="453"/>
      <c r="X73" s="451">
        <v>0</v>
      </c>
      <c r="Y73" s="452"/>
      <c r="Z73" s="452"/>
      <c r="AA73" s="453"/>
      <c r="AB73" s="451">
        <v>0</v>
      </c>
      <c r="AC73" s="452"/>
      <c r="AD73" s="452"/>
      <c r="AE73" s="453"/>
      <c r="AF73" s="451">
        <v>0</v>
      </c>
      <c r="AG73" s="452"/>
      <c r="AH73" s="452"/>
      <c r="AI73" s="453"/>
      <c r="AJ73" s="451">
        <v>0</v>
      </c>
      <c r="AK73" s="452"/>
      <c r="AL73" s="452"/>
      <c r="AM73" s="453"/>
      <c r="AN73" s="451">
        <v>0</v>
      </c>
      <c r="AO73" s="452"/>
      <c r="AP73" s="452"/>
      <c r="AQ73" s="453"/>
      <c r="AS73" s="60">
        <f>SUM(L73:AQ73)</f>
        <v>0</v>
      </c>
    </row>
    <row r="74" spans="1:45" s="60" customFormat="1" x14ac:dyDescent="0.25">
      <c r="A74" s="289"/>
      <c r="B74" s="290"/>
      <c r="C74" s="291"/>
      <c r="D74" s="280"/>
      <c r="E74" s="281"/>
      <c r="F74" s="282"/>
      <c r="G74" s="269" t="s">
        <v>20</v>
      </c>
      <c r="H74" s="270"/>
      <c r="I74" s="270"/>
      <c r="J74" s="270"/>
      <c r="K74" s="271"/>
      <c r="L74" s="454">
        <v>3</v>
      </c>
      <c r="M74" s="455"/>
      <c r="N74" s="455"/>
      <c r="O74" s="456"/>
      <c r="P74" s="454">
        <v>0</v>
      </c>
      <c r="Q74" s="455"/>
      <c r="R74" s="455"/>
      <c r="S74" s="456"/>
      <c r="T74" s="454">
        <v>1</v>
      </c>
      <c r="U74" s="455"/>
      <c r="V74" s="455"/>
      <c r="W74" s="456"/>
      <c r="X74" s="454">
        <v>1</v>
      </c>
      <c r="Y74" s="455"/>
      <c r="Z74" s="455"/>
      <c r="AA74" s="456"/>
      <c r="AB74" s="454">
        <v>1</v>
      </c>
      <c r="AC74" s="455"/>
      <c r="AD74" s="455"/>
      <c r="AE74" s="456"/>
      <c r="AF74" s="454">
        <v>1</v>
      </c>
      <c r="AG74" s="455"/>
      <c r="AH74" s="455"/>
      <c r="AI74" s="456"/>
      <c r="AJ74" s="454">
        <v>0</v>
      </c>
      <c r="AK74" s="455"/>
      <c r="AL74" s="455"/>
      <c r="AM74" s="456"/>
      <c r="AN74" s="454">
        <v>2</v>
      </c>
      <c r="AO74" s="455"/>
      <c r="AP74" s="455"/>
      <c r="AQ74" s="456"/>
      <c r="AS74" s="60">
        <f>SUM(L74:AQ74)</f>
        <v>9</v>
      </c>
    </row>
    <row r="75" spans="1:45" s="60" customFormat="1" ht="13.8" thickBot="1" x14ac:dyDescent="0.3">
      <c r="A75" s="289"/>
      <c r="B75" s="290"/>
      <c r="C75" s="291"/>
      <c r="D75" s="283"/>
      <c r="E75" s="284"/>
      <c r="F75" s="285"/>
      <c r="G75" s="269" t="s">
        <v>36</v>
      </c>
      <c r="H75" s="270"/>
      <c r="I75" s="270"/>
      <c r="J75" s="270"/>
      <c r="K75" s="271"/>
      <c r="L75" s="450">
        <v>4</v>
      </c>
      <c r="M75" s="450"/>
      <c r="N75" s="450"/>
      <c r="O75" s="450"/>
      <c r="P75" s="450">
        <v>0</v>
      </c>
      <c r="Q75" s="450"/>
      <c r="R75" s="450"/>
      <c r="S75" s="450"/>
      <c r="T75" s="450">
        <v>3</v>
      </c>
      <c r="U75" s="450"/>
      <c r="V75" s="450"/>
      <c r="W75" s="450"/>
      <c r="X75" s="450">
        <v>3</v>
      </c>
      <c r="Y75" s="450"/>
      <c r="Z75" s="450"/>
      <c r="AA75" s="450"/>
      <c r="AB75" s="450">
        <v>2</v>
      </c>
      <c r="AC75" s="450"/>
      <c r="AD75" s="450"/>
      <c r="AE75" s="450"/>
      <c r="AF75" s="450">
        <v>2</v>
      </c>
      <c r="AG75" s="450"/>
      <c r="AH75" s="450"/>
      <c r="AI75" s="450"/>
      <c r="AJ75" s="450">
        <v>0</v>
      </c>
      <c r="AK75" s="450"/>
      <c r="AL75" s="450"/>
      <c r="AM75" s="450"/>
      <c r="AN75" s="450">
        <v>4</v>
      </c>
      <c r="AO75" s="450"/>
      <c r="AP75" s="450"/>
      <c r="AQ75" s="450"/>
      <c r="AS75" s="60">
        <f>SUM(L75:AQ75)</f>
        <v>18</v>
      </c>
    </row>
    <row r="76" spans="1:45" s="60" customFormat="1" x14ac:dyDescent="0.25">
      <c r="A76" s="94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58"/>
      <c r="V76" s="95"/>
      <c r="W76" s="95"/>
      <c r="X76" s="95"/>
      <c r="Y76" s="58"/>
      <c r="Z76" s="95"/>
      <c r="AA76" s="95"/>
      <c r="AB76" s="95"/>
      <c r="AC76" s="95"/>
      <c r="AD76" s="58"/>
      <c r="AE76" s="59"/>
      <c r="AF76" s="96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7"/>
    </row>
    <row r="77" spans="1:45" s="60" customFormat="1" ht="13.8" x14ac:dyDescent="0.25">
      <c r="A77" s="98" t="s">
        <v>64</v>
      </c>
      <c r="B77" s="99"/>
      <c r="C77" s="99"/>
      <c r="D77" s="99"/>
      <c r="E77" s="99"/>
      <c r="F77" s="99"/>
      <c r="G77" s="99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2"/>
      <c r="AF77" s="100"/>
      <c r="AG77" s="146" t="s">
        <v>100</v>
      </c>
      <c r="AH77" s="61"/>
      <c r="AI77" s="61"/>
      <c r="AJ77" s="61"/>
      <c r="AK77" s="61"/>
      <c r="AL77" s="61"/>
      <c r="AM77" s="61"/>
      <c r="AN77" s="61"/>
      <c r="AO77" s="61"/>
      <c r="AP77" s="61"/>
      <c r="AQ77" s="62"/>
    </row>
    <row r="78" spans="1:45" s="60" customFormat="1" ht="15" x14ac:dyDescent="0.25">
      <c r="A78" s="25"/>
      <c r="B78" s="428" t="s">
        <v>169</v>
      </c>
      <c r="C78" s="428"/>
      <c r="D78" s="428"/>
      <c r="E78" s="428"/>
      <c r="F78" s="428"/>
      <c r="G78" s="428"/>
      <c r="H78" s="428"/>
      <c r="I78" s="428"/>
      <c r="J78" s="428"/>
      <c r="K78" s="428"/>
      <c r="L78" s="428"/>
      <c r="M78" s="428"/>
      <c r="N78" s="428"/>
      <c r="O78" s="428"/>
      <c r="P78" s="428"/>
      <c r="Q78" s="428"/>
      <c r="R78" s="428"/>
      <c r="S78" s="428"/>
      <c r="T78" s="428"/>
      <c r="U78" s="428"/>
      <c r="V78" s="428"/>
      <c r="W78" s="428"/>
      <c r="X78" s="428"/>
      <c r="Y78" s="428"/>
      <c r="Z78" s="428"/>
      <c r="AA78" s="428"/>
      <c r="AB78" s="428"/>
      <c r="AC78" s="428"/>
      <c r="AD78" s="428"/>
      <c r="AE78" s="429"/>
      <c r="AF78" s="102"/>
      <c r="AG78" s="99"/>
      <c r="AH78" s="101"/>
      <c r="AI78" s="101"/>
      <c r="AJ78" s="61"/>
      <c r="AK78" s="61"/>
      <c r="AL78" s="61"/>
      <c r="AM78" s="61"/>
      <c r="AN78" s="61"/>
      <c r="AO78" s="65"/>
      <c r="AP78" s="65"/>
      <c r="AQ78" s="103"/>
    </row>
    <row r="79" spans="1:45" s="60" customFormat="1" ht="15" x14ac:dyDescent="0.25">
      <c r="A79" s="25"/>
      <c r="B79" s="428" t="s">
        <v>170</v>
      </c>
      <c r="C79" s="428"/>
      <c r="D79" s="428"/>
      <c r="E79" s="428"/>
      <c r="F79" s="428"/>
      <c r="G79" s="428"/>
      <c r="H79" s="428"/>
      <c r="I79" s="428"/>
      <c r="J79" s="428"/>
      <c r="K79" s="428"/>
      <c r="L79" s="428"/>
      <c r="M79" s="428"/>
      <c r="N79" s="428"/>
      <c r="O79" s="428"/>
      <c r="P79" s="428"/>
      <c r="Q79" s="428"/>
      <c r="R79" s="428"/>
      <c r="S79" s="428"/>
      <c r="T79" s="428"/>
      <c r="U79" s="428"/>
      <c r="V79" s="428"/>
      <c r="W79" s="428"/>
      <c r="X79" s="428"/>
      <c r="Y79" s="428"/>
      <c r="Z79" s="428"/>
      <c r="AA79" s="428"/>
      <c r="AB79" s="428"/>
      <c r="AC79" s="428"/>
      <c r="AD79" s="428"/>
      <c r="AE79" s="429"/>
      <c r="AF79" s="100"/>
      <c r="AG79" s="106" t="s">
        <v>21</v>
      </c>
      <c r="AH79" s="104"/>
      <c r="AI79" s="104"/>
      <c r="AJ79" s="105"/>
      <c r="AK79" s="107"/>
      <c r="AL79" s="61"/>
      <c r="AM79" s="61"/>
      <c r="AN79" s="107"/>
      <c r="AO79" s="107"/>
      <c r="AP79" s="107"/>
      <c r="AQ79" s="62"/>
    </row>
    <row r="80" spans="1:45" s="60" customFormat="1" ht="15" x14ac:dyDescent="0.25">
      <c r="A80" s="25"/>
      <c r="B80" s="428" t="s">
        <v>180</v>
      </c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8"/>
      <c r="Z80" s="428"/>
      <c r="AA80" s="428"/>
      <c r="AB80" s="428"/>
      <c r="AC80" s="428"/>
      <c r="AD80" s="428"/>
      <c r="AE80" s="429"/>
      <c r="AF80" s="100"/>
      <c r="AG80" s="105" t="s">
        <v>65</v>
      </c>
      <c r="AH80" s="105" t="s">
        <v>66</v>
      </c>
      <c r="AI80" s="99"/>
      <c r="AJ80" s="101"/>
      <c r="AK80" s="61"/>
      <c r="AL80" s="61"/>
      <c r="AM80" s="61"/>
      <c r="AN80" s="61"/>
      <c r="AO80" s="61"/>
      <c r="AP80" s="61"/>
      <c r="AQ80" s="108"/>
    </row>
    <row r="81" spans="1:43" s="60" customFormat="1" ht="15" x14ac:dyDescent="0.25">
      <c r="A81" s="25"/>
      <c r="B81" s="242" t="s">
        <v>183</v>
      </c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00"/>
      <c r="AG81" s="104" t="s">
        <v>67</v>
      </c>
      <c r="AH81" s="104" t="s">
        <v>68</v>
      </c>
      <c r="AI81" s="109"/>
      <c r="AJ81" s="109"/>
      <c r="AK81" s="61"/>
      <c r="AL81" s="61"/>
      <c r="AM81" s="61"/>
      <c r="AN81" s="61"/>
      <c r="AO81" s="61"/>
      <c r="AP81" s="61"/>
      <c r="AQ81" s="62"/>
    </row>
    <row r="82" spans="1:43" s="60" customFormat="1" ht="15" x14ac:dyDescent="0.25">
      <c r="A82" s="25"/>
      <c r="B82" s="243" t="s">
        <v>179</v>
      </c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00"/>
      <c r="AG82" s="105" t="s">
        <v>61</v>
      </c>
      <c r="AH82" s="250" t="s">
        <v>69</v>
      </c>
      <c r="AI82" s="99"/>
      <c r="AJ82" s="99"/>
      <c r="AK82" s="61"/>
      <c r="AL82" s="61"/>
      <c r="AM82" s="61"/>
      <c r="AN82" s="61"/>
      <c r="AO82" s="61"/>
      <c r="AP82" s="61"/>
      <c r="AQ82" s="62"/>
    </row>
    <row r="83" spans="1:43" s="60" customFormat="1" ht="15" x14ac:dyDescent="0.25">
      <c r="A83" s="25"/>
      <c r="B83" s="243" t="s">
        <v>171</v>
      </c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100"/>
      <c r="AG83" s="105" t="s">
        <v>70</v>
      </c>
      <c r="AH83" s="105" t="s">
        <v>71</v>
      </c>
      <c r="AI83" s="99"/>
      <c r="AJ83" s="99"/>
      <c r="AK83" s="61"/>
      <c r="AL83" s="61"/>
      <c r="AM83" s="61"/>
      <c r="AN83" s="61"/>
      <c r="AO83" s="61"/>
      <c r="AP83" s="61"/>
      <c r="AQ83" s="62"/>
    </row>
    <row r="84" spans="1:43" s="60" customFormat="1" ht="15" x14ac:dyDescent="0.25">
      <c r="A84" s="25"/>
      <c r="B84" s="243" t="s">
        <v>172</v>
      </c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00"/>
      <c r="AG84" s="105" t="s">
        <v>22</v>
      </c>
      <c r="AH84" s="105" t="s">
        <v>72</v>
      </c>
      <c r="AI84" s="99"/>
      <c r="AJ84" s="101"/>
      <c r="AK84" s="61"/>
      <c r="AL84" s="61"/>
      <c r="AM84" s="61"/>
      <c r="AN84" s="61"/>
      <c r="AO84" s="61"/>
      <c r="AP84" s="61"/>
      <c r="AQ84" s="62"/>
    </row>
    <row r="85" spans="1:43" s="60" customFormat="1" ht="15" x14ac:dyDescent="0.25">
      <c r="A85" s="2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99"/>
      <c r="R85" s="99"/>
      <c r="S85" s="99"/>
      <c r="T85" s="101"/>
      <c r="U85" s="101"/>
      <c r="V85" s="101"/>
      <c r="W85" s="101"/>
      <c r="X85" s="101"/>
      <c r="Y85" s="101"/>
      <c r="Z85" s="101"/>
      <c r="AA85" s="101"/>
      <c r="AB85" s="61"/>
      <c r="AC85" s="61"/>
      <c r="AD85" s="61"/>
      <c r="AE85" s="62"/>
      <c r="AF85" s="100"/>
      <c r="AG85" s="104" t="s">
        <v>73</v>
      </c>
      <c r="AH85" s="104" t="s">
        <v>74</v>
      </c>
      <c r="AI85" s="99"/>
      <c r="AJ85" s="101"/>
      <c r="AK85" s="61"/>
      <c r="AL85" s="61"/>
      <c r="AM85" s="61"/>
      <c r="AN85" s="61"/>
      <c r="AO85" s="61"/>
      <c r="AP85" s="61"/>
      <c r="AQ85" s="62"/>
    </row>
    <row r="86" spans="1:43" s="60" customFormat="1" ht="15" x14ac:dyDescent="0.25">
      <c r="A86" s="25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99"/>
      <c r="R86" s="99"/>
      <c r="S86" s="99"/>
      <c r="T86" s="101"/>
      <c r="U86" s="101"/>
      <c r="V86" s="101"/>
      <c r="W86" s="101"/>
      <c r="X86" s="101"/>
      <c r="Y86" s="101"/>
      <c r="Z86" s="101"/>
      <c r="AA86" s="101"/>
      <c r="AB86" s="61"/>
      <c r="AC86" s="61"/>
      <c r="AD86" s="61"/>
      <c r="AE86" s="62"/>
      <c r="AF86" s="100"/>
      <c r="AG86" s="111"/>
      <c r="AH86" s="104" t="s">
        <v>75</v>
      </c>
      <c r="AJ86" s="101"/>
      <c r="AK86" s="61"/>
      <c r="AL86" s="61"/>
      <c r="AM86" s="61"/>
      <c r="AN86" s="61"/>
      <c r="AO86" s="61"/>
      <c r="AP86" s="61"/>
      <c r="AQ86" s="62"/>
    </row>
    <row r="87" spans="1:43" s="60" customFormat="1" ht="14.4" thickBot="1" x14ac:dyDescent="0.3">
      <c r="A87" s="112"/>
      <c r="B87" s="113"/>
      <c r="C87" s="113"/>
      <c r="D87" s="113"/>
      <c r="E87" s="114"/>
      <c r="F87" s="114"/>
      <c r="G87" s="114"/>
      <c r="H87" s="114"/>
      <c r="I87" s="114"/>
      <c r="J87" s="114"/>
      <c r="K87" s="113"/>
      <c r="L87" s="113"/>
      <c r="M87" s="113"/>
      <c r="N87" s="113"/>
      <c r="O87" s="113"/>
      <c r="P87" s="113"/>
      <c r="Q87" s="113"/>
      <c r="R87" s="113"/>
      <c r="S87" s="113"/>
      <c r="T87" s="115"/>
      <c r="U87" s="116"/>
      <c r="V87" s="116"/>
      <c r="W87" s="116"/>
      <c r="X87" s="115"/>
      <c r="Y87" s="116"/>
      <c r="Z87" s="116"/>
      <c r="AA87" s="116"/>
      <c r="AB87" s="116"/>
      <c r="AC87" s="116"/>
      <c r="AD87" s="116"/>
      <c r="AE87" s="117"/>
      <c r="AF87" s="251" t="s">
        <v>23</v>
      </c>
      <c r="AG87" s="399"/>
      <c r="AH87" s="252"/>
      <c r="AI87" s="252"/>
      <c r="AJ87" s="252"/>
      <c r="AK87" s="252"/>
      <c r="AL87" s="252"/>
      <c r="AM87" s="252"/>
      <c r="AN87" s="252"/>
      <c r="AO87" s="252"/>
      <c r="AP87" s="252"/>
      <c r="AQ87" s="253"/>
    </row>
    <row r="88" spans="1:43" s="60" customFormat="1" ht="25.05" customHeight="1" x14ac:dyDescent="0.25">
      <c r="A88" s="373"/>
      <c r="B88" s="374"/>
      <c r="C88" s="375"/>
      <c r="D88" s="376" t="str">
        <f>D45</f>
        <v>PLAN  STUDIÓW  NR VIII</v>
      </c>
      <c r="E88" s="377"/>
      <c r="F88" s="377"/>
      <c r="G88" s="377"/>
      <c r="H88" s="377"/>
      <c r="I88" s="377"/>
      <c r="J88" s="377"/>
      <c r="K88" s="377"/>
      <c r="L88" s="377"/>
      <c r="M88" s="377"/>
      <c r="N88" s="377"/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8"/>
      <c r="AC88" s="378"/>
      <c r="AD88" s="378"/>
      <c r="AE88" s="379"/>
      <c r="AF88" s="384"/>
      <c r="AG88" s="278"/>
      <c r="AH88" s="278"/>
      <c r="AI88" s="278"/>
      <c r="AJ88" s="278"/>
      <c r="AK88" s="278"/>
      <c r="AL88" s="278"/>
      <c r="AM88" s="278"/>
      <c r="AN88" s="278"/>
      <c r="AO88" s="278"/>
      <c r="AP88" s="278"/>
      <c r="AQ88" s="385"/>
    </row>
    <row r="89" spans="1:43" s="60" customFormat="1" ht="25.05" customHeight="1" x14ac:dyDescent="0.25">
      <c r="A89" s="386" t="s">
        <v>97</v>
      </c>
      <c r="B89" s="362"/>
      <c r="C89" s="387"/>
      <c r="D89" s="380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381"/>
      <c r="T89" s="381"/>
      <c r="U89" s="381"/>
      <c r="V89" s="381"/>
      <c r="W89" s="381"/>
      <c r="X89" s="381"/>
      <c r="Y89" s="381"/>
      <c r="Z89" s="381"/>
      <c r="AA89" s="381"/>
      <c r="AB89" s="382"/>
      <c r="AC89" s="382"/>
      <c r="AD89" s="382"/>
      <c r="AE89" s="383"/>
      <c r="AF89" s="386"/>
      <c r="AG89" s="281"/>
      <c r="AH89" s="281"/>
      <c r="AI89" s="281"/>
      <c r="AJ89" s="281"/>
      <c r="AK89" s="281"/>
      <c r="AL89" s="281"/>
      <c r="AM89" s="281"/>
      <c r="AN89" s="281"/>
      <c r="AO89" s="281"/>
      <c r="AP89" s="281"/>
      <c r="AQ89" s="388"/>
    </row>
    <row r="90" spans="1:43" s="60" customFormat="1" ht="16.05" customHeight="1" x14ac:dyDescent="0.25">
      <c r="A90" s="386" t="s">
        <v>98</v>
      </c>
      <c r="B90" s="362"/>
      <c r="C90" s="387"/>
      <c r="D90" s="2" t="s">
        <v>52</v>
      </c>
      <c r="E90" s="63"/>
      <c r="F90" s="63"/>
      <c r="G90" s="63"/>
      <c r="H90" s="63"/>
      <c r="I90" s="64" t="str">
        <f>(D8)</f>
        <v>PROFIL OGÓLNOAKADEMICKI</v>
      </c>
      <c r="J90" s="4"/>
      <c r="K90" s="63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2"/>
      <c r="W90" s="2"/>
      <c r="X90" s="64"/>
      <c r="Y90" s="64"/>
      <c r="Z90" s="2"/>
      <c r="AA90" s="2"/>
      <c r="AB90" s="4"/>
      <c r="AC90" s="2"/>
      <c r="AD90" s="2"/>
      <c r="AE90" s="2"/>
      <c r="AF90" s="358"/>
      <c r="AG90" s="359"/>
      <c r="AH90" s="359"/>
      <c r="AI90" s="359"/>
      <c r="AJ90" s="359"/>
      <c r="AK90" s="359"/>
      <c r="AL90" s="359"/>
      <c r="AM90" s="359"/>
      <c r="AN90" s="359"/>
      <c r="AO90" s="359"/>
      <c r="AP90" s="359"/>
      <c r="AQ90" s="360"/>
    </row>
    <row r="91" spans="1:43" s="60" customFormat="1" ht="16.05" customHeight="1" x14ac:dyDescent="0.25">
      <c r="A91" s="55"/>
      <c r="B91" s="27"/>
      <c r="C91" s="53"/>
      <c r="D91" s="2" t="s">
        <v>39</v>
      </c>
      <c r="E91" s="63"/>
      <c r="F91" s="63"/>
      <c r="G91" s="2"/>
      <c r="H91" s="2"/>
      <c r="I91" s="64" t="str">
        <f>(D9)</f>
        <v>STUDIA PIERWSZEGO STOPNIA (4-letnie inżynierskie)</v>
      </c>
      <c r="J91" s="4"/>
      <c r="K91" s="64"/>
      <c r="L91" s="64"/>
      <c r="M91" s="65"/>
      <c r="N91" s="63"/>
      <c r="O91" s="64"/>
      <c r="P91" s="64"/>
      <c r="Q91" s="64"/>
      <c r="R91" s="64"/>
      <c r="S91" s="64"/>
      <c r="T91" s="64"/>
      <c r="U91" s="64"/>
      <c r="V91" s="2"/>
      <c r="W91" s="2"/>
      <c r="X91" s="64"/>
      <c r="Y91" s="64"/>
      <c r="Z91" s="2"/>
      <c r="AA91" s="2"/>
      <c r="AB91" s="4"/>
      <c r="AC91" s="2"/>
      <c r="AD91" s="2"/>
      <c r="AE91" s="2"/>
      <c r="AF91" s="358"/>
      <c r="AG91" s="359"/>
      <c r="AH91" s="359"/>
      <c r="AI91" s="359"/>
      <c r="AJ91" s="359"/>
      <c r="AK91" s="359"/>
      <c r="AL91" s="359"/>
      <c r="AM91" s="359"/>
      <c r="AN91" s="359"/>
      <c r="AO91" s="359"/>
      <c r="AP91" s="359"/>
      <c r="AQ91" s="360"/>
    </row>
    <row r="92" spans="1:43" s="60" customFormat="1" ht="16.05" customHeight="1" x14ac:dyDescent="0.25">
      <c r="A92" s="361" t="s">
        <v>53</v>
      </c>
      <c r="B92" s="362"/>
      <c r="C92" s="387"/>
      <c r="D92" s="2" t="s">
        <v>38</v>
      </c>
      <c r="E92" s="63"/>
      <c r="F92" s="63"/>
      <c r="G92" s="2"/>
      <c r="H92" s="2"/>
      <c r="I92" s="64" t="str">
        <f>D10</f>
        <v>STUDIA NIESTACJONARNE</v>
      </c>
      <c r="J92" s="4"/>
      <c r="K92" s="64"/>
      <c r="L92" s="64"/>
      <c r="M92" s="65"/>
      <c r="N92" s="63"/>
      <c r="O92" s="64"/>
      <c r="P92" s="64"/>
      <c r="Q92" s="64"/>
      <c r="R92" s="64"/>
      <c r="S92" s="64"/>
      <c r="T92" s="64"/>
      <c r="U92" s="64"/>
      <c r="V92" s="2"/>
      <c r="W92" s="2"/>
      <c r="X92" s="64"/>
      <c r="Y92" s="64"/>
      <c r="Z92" s="2"/>
      <c r="AA92" s="2"/>
      <c r="AB92" s="4"/>
      <c r="AC92" s="54"/>
      <c r="AD92" s="54"/>
      <c r="AE92" s="54"/>
      <c r="AF92" s="358" t="s">
        <v>90</v>
      </c>
      <c r="AG92" s="359"/>
      <c r="AH92" s="359"/>
      <c r="AI92" s="359"/>
      <c r="AJ92" s="359"/>
      <c r="AK92" s="359"/>
      <c r="AL92" s="359"/>
      <c r="AM92" s="359"/>
      <c r="AN92" s="359"/>
      <c r="AO92" s="359"/>
      <c r="AP92" s="359"/>
      <c r="AQ92" s="360"/>
    </row>
    <row r="93" spans="1:43" s="60" customFormat="1" ht="16.05" customHeight="1" x14ac:dyDescent="0.25">
      <c r="A93" s="358" t="s">
        <v>34</v>
      </c>
      <c r="B93" s="359"/>
      <c r="C93" s="389"/>
      <c r="D93" s="2" t="s">
        <v>0</v>
      </c>
      <c r="E93" s="2"/>
      <c r="F93" s="2"/>
      <c r="G93" s="2"/>
      <c r="H93" s="2"/>
      <c r="I93" s="64" t="str">
        <f>(D7)</f>
        <v>INŻYNIERIA ŚRODOWISKA</v>
      </c>
      <c r="J93" s="4"/>
      <c r="K93" s="64"/>
      <c r="L93" s="64"/>
      <c r="M93" s="64"/>
      <c r="N93" s="63"/>
      <c r="O93" s="64"/>
      <c r="P93" s="64"/>
      <c r="Q93" s="64"/>
      <c r="R93" s="64"/>
      <c r="S93" s="64"/>
      <c r="T93" s="64"/>
      <c r="U93" s="64"/>
      <c r="V93" s="2"/>
      <c r="W93" s="2"/>
      <c r="X93" s="64"/>
      <c r="Y93" s="64"/>
      <c r="Z93" s="2"/>
      <c r="AA93" s="2"/>
      <c r="AB93" s="4"/>
      <c r="AC93" s="54"/>
      <c r="AD93" s="54"/>
      <c r="AE93" s="54"/>
      <c r="AF93" s="358" t="s">
        <v>51</v>
      </c>
      <c r="AG93" s="359"/>
      <c r="AH93" s="359"/>
      <c r="AI93" s="359"/>
      <c r="AJ93" s="359"/>
      <c r="AK93" s="359"/>
      <c r="AL93" s="359"/>
      <c r="AM93" s="359"/>
      <c r="AN93" s="359"/>
      <c r="AO93" s="359"/>
      <c r="AP93" s="359"/>
      <c r="AQ93" s="360"/>
    </row>
    <row r="94" spans="1:43" s="60" customFormat="1" ht="16.05" customHeight="1" x14ac:dyDescent="0.25">
      <c r="A94" s="361" t="s">
        <v>35</v>
      </c>
      <c r="B94" s="362"/>
      <c r="C94" s="387"/>
      <c r="D94" s="5"/>
      <c r="E94" s="2"/>
      <c r="F94" s="2"/>
      <c r="G94" s="2"/>
      <c r="H94" s="2"/>
      <c r="I94" s="64"/>
      <c r="J94" s="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2"/>
      <c r="W94" s="2"/>
      <c r="X94" s="64"/>
      <c r="Y94" s="64"/>
      <c r="Z94" s="2"/>
      <c r="AA94" s="2"/>
      <c r="AB94" s="4"/>
      <c r="AC94" s="2"/>
      <c r="AD94" s="2"/>
      <c r="AE94" s="2"/>
      <c r="AF94" s="361"/>
      <c r="AG94" s="362"/>
      <c r="AH94" s="362"/>
      <c r="AI94" s="362"/>
      <c r="AJ94" s="362"/>
      <c r="AK94" s="362"/>
      <c r="AL94" s="362"/>
      <c r="AM94" s="362"/>
      <c r="AN94" s="362"/>
      <c r="AO94" s="362"/>
      <c r="AP94" s="362"/>
      <c r="AQ94" s="363"/>
    </row>
    <row r="95" spans="1:43" s="60" customFormat="1" ht="16.05" customHeight="1" thickBot="1" x14ac:dyDescent="0.3">
      <c r="A95" s="390"/>
      <c r="B95" s="391"/>
      <c r="C95" s="392"/>
      <c r="D95" s="66"/>
      <c r="E95" s="28"/>
      <c r="F95" s="28"/>
      <c r="G95" s="28"/>
      <c r="H95" s="28"/>
      <c r="I95" s="28"/>
      <c r="J95" s="28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56"/>
      <c r="W95" s="56"/>
      <c r="X95" s="67"/>
      <c r="Y95" s="67"/>
      <c r="Z95" s="56"/>
      <c r="AA95" s="56"/>
      <c r="AB95" s="28"/>
      <c r="AC95" s="6"/>
      <c r="AD95" s="6"/>
      <c r="AE95" s="6"/>
      <c r="AF95" s="364"/>
      <c r="AG95" s="365"/>
      <c r="AH95" s="365"/>
      <c r="AI95" s="365"/>
      <c r="AJ95" s="365"/>
      <c r="AK95" s="365"/>
      <c r="AL95" s="365"/>
      <c r="AM95" s="365"/>
      <c r="AN95" s="365"/>
      <c r="AO95" s="365"/>
      <c r="AP95" s="365"/>
      <c r="AQ95" s="366"/>
    </row>
    <row r="96" spans="1:43" s="60" customFormat="1" ht="6" customHeight="1" thickBot="1" x14ac:dyDescent="0.3">
      <c r="A96" s="6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69"/>
      <c r="AQ96" s="70"/>
    </row>
    <row r="97" spans="1:43" s="60" customFormat="1" x14ac:dyDescent="0.25">
      <c r="A97" s="393" t="s">
        <v>76</v>
      </c>
      <c r="B97" s="396" t="s">
        <v>45</v>
      </c>
      <c r="C97" s="350"/>
      <c r="D97" s="443" t="s">
        <v>2</v>
      </c>
      <c r="E97" s="444"/>
      <c r="F97" s="445"/>
      <c r="G97" s="356" t="s">
        <v>3</v>
      </c>
      <c r="H97" s="325"/>
      <c r="I97" s="325"/>
      <c r="J97" s="325"/>
      <c r="K97" s="325"/>
      <c r="L97" s="356" t="s">
        <v>54</v>
      </c>
      <c r="M97" s="325"/>
      <c r="N97" s="325"/>
      <c r="O97" s="325"/>
      <c r="P97" s="325"/>
      <c r="Q97" s="325"/>
      <c r="R97" s="325"/>
      <c r="S97" s="325"/>
      <c r="T97" s="325"/>
      <c r="U97" s="325"/>
      <c r="V97" s="325"/>
      <c r="W97" s="325"/>
      <c r="X97" s="325"/>
      <c r="Y97" s="325"/>
      <c r="Z97" s="325"/>
      <c r="AA97" s="325"/>
      <c r="AB97" s="325"/>
      <c r="AC97" s="325"/>
      <c r="AD97" s="325"/>
      <c r="AE97" s="325"/>
      <c r="AF97" s="325"/>
      <c r="AG97" s="325"/>
      <c r="AH97" s="325"/>
      <c r="AI97" s="325"/>
      <c r="AJ97" s="325"/>
      <c r="AK97" s="325"/>
      <c r="AL97" s="325"/>
      <c r="AM97" s="325"/>
      <c r="AN97" s="325"/>
      <c r="AO97" s="325"/>
      <c r="AP97" s="325"/>
      <c r="AQ97" s="326"/>
    </row>
    <row r="98" spans="1:43" s="60" customFormat="1" x14ac:dyDescent="0.25">
      <c r="A98" s="394"/>
      <c r="B98" s="397"/>
      <c r="C98" s="353"/>
      <c r="D98" s="446"/>
      <c r="E98" s="447"/>
      <c r="F98" s="448"/>
      <c r="G98" s="449" t="s">
        <v>4</v>
      </c>
      <c r="H98" s="302" t="s">
        <v>5</v>
      </c>
      <c r="I98" s="302"/>
      <c r="J98" s="302"/>
      <c r="K98" s="304"/>
      <c r="L98" s="319" t="s">
        <v>55</v>
      </c>
      <c r="M98" s="320"/>
      <c r="N98" s="320"/>
      <c r="O98" s="321"/>
      <c r="P98" s="319" t="s">
        <v>56</v>
      </c>
      <c r="Q98" s="320"/>
      <c r="R98" s="320"/>
      <c r="S98" s="321"/>
      <c r="T98" s="319" t="s">
        <v>57</v>
      </c>
      <c r="U98" s="320"/>
      <c r="V98" s="320"/>
      <c r="W98" s="321"/>
      <c r="X98" s="319" t="s">
        <v>86</v>
      </c>
      <c r="Y98" s="320"/>
      <c r="Z98" s="320"/>
      <c r="AA98" s="321"/>
      <c r="AB98" s="319" t="s">
        <v>58</v>
      </c>
      <c r="AC98" s="320"/>
      <c r="AD98" s="320"/>
      <c r="AE98" s="321"/>
      <c r="AF98" s="319" t="s">
        <v>59</v>
      </c>
      <c r="AG98" s="320"/>
      <c r="AH98" s="320"/>
      <c r="AI98" s="321"/>
      <c r="AJ98" s="319" t="s">
        <v>60</v>
      </c>
      <c r="AK98" s="320"/>
      <c r="AL98" s="320"/>
      <c r="AM98" s="321"/>
      <c r="AN98" s="319" t="s">
        <v>87</v>
      </c>
      <c r="AO98" s="320"/>
      <c r="AP98" s="320"/>
      <c r="AQ98" s="321"/>
    </row>
    <row r="99" spans="1:43" s="60" customFormat="1" ht="12.75" customHeight="1" x14ac:dyDescent="0.25">
      <c r="A99" s="394"/>
      <c r="B99" s="397"/>
      <c r="C99" s="353"/>
      <c r="D99" s="293" t="s">
        <v>6</v>
      </c>
      <c r="E99" s="370" t="s">
        <v>7</v>
      </c>
      <c r="F99" s="297" t="s">
        <v>36</v>
      </c>
      <c r="G99" s="300"/>
      <c r="H99" s="302" t="s">
        <v>8</v>
      </c>
      <c r="I99" s="302" t="s">
        <v>9</v>
      </c>
      <c r="J99" s="302" t="s">
        <v>61</v>
      </c>
      <c r="K99" s="304" t="s">
        <v>33</v>
      </c>
      <c r="L99" s="367" t="s">
        <v>85</v>
      </c>
      <c r="M99" s="368"/>
      <c r="N99" s="368"/>
      <c r="O99" s="368"/>
      <c r="P99" s="368"/>
      <c r="Q99" s="368"/>
      <c r="R99" s="368"/>
      <c r="S99" s="368"/>
      <c r="T99" s="368"/>
      <c r="U99" s="368"/>
      <c r="V99" s="368"/>
      <c r="W99" s="368"/>
      <c r="X99" s="368"/>
      <c r="Y99" s="368"/>
      <c r="Z99" s="368"/>
      <c r="AA99" s="368"/>
      <c r="AB99" s="368"/>
      <c r="AC99" s="368"/>
      <c r="AD99" s="368"/>
      <c r="AE99" s="368"/>
      <c r="AF99" s="368"/>
      <c r="AG99" s="368"/>
      <c r="AH99" s="368"/>
      <c r="AI99" s="368"/>
      <c r="AJ99" s="368"/>
      <c r="AK99" s="368"/>
      <c r="AL99" s="368"/>
      <c r="AM99" s="368"/>
      <c r="AN99" s="368"/>
      <c r="AO99" s="368"/>
      <c r="AP99" s="368"/>
      <c r="AQ99" s="369"/>
    </row>
    <row r="100" spans="1:43" s="60" customFormat="1" x14ac:dyDescent="0.25">
      <c r="A100" s="394"/>
      <c r="B100" s="397"/>
      <c r="C100" s="353"/>
      <c r="D100" s="293"/>
      <c r="E100" s="371"/>
      <c r="F100" s="298"/>
      <c r="G100" s="300"/>
      <c r="H100" s="302"/>
      <c r="I100" s="302"/>
      <c r="J100" s="302"/>
      <c r="K100" s="304"/>
      <c r="L100" s="314" t="s">
        <v>8</v>
      </c>
      <c r="M100" s="316" t="s">
        <v>9</v>
      </c>
      <c r="N100" s="318" t="s">
        <v>10</v>
      </c>
      <c r="O100" s="297" t="s">
        <v>62</v>
      </c>
      <c r="P100" s="314" t="s">
        <v>8</v>
      </c>
      <c r="Q100" s="316" t="s">
        <v>9</v>
      </c>
      <c r="R100" s="318" t="s">
        <v>10</v>
      </c>
      <c r="S100" s="297" t="s">
        <v>62</v>
      </c>
      <c r="T100" s="314" t="s">
        <v>8</v>
      </c>
      <c r="U100" s="316" t="s">
        <v>9</v>
      </c>
      <c r="V100" s="318" t="s">
        <v>10</v>
      </c>
      <c r="W100" s="297" t="s">
        <v>62</v>
      </c>
      <c r="X100" s="314" t="s">
        <v>8</v>
      </c>
      <c r="Y100" s="316" t="s">
        <v>9</v>
      </c>
      <c r="Z100" s="318" t="s">
        <v>10</v>
      </c>
      <c r="AA100" s="297" t="s">
        <v>62</v>
      </c>
      <c r="AB100" s="314" t="s">
        <v>8</v>
      </c>
      <c r="AC100" s="316" t="s">
        <v>9</v>
      </c>
      <c r="AD100" s="318" t="s">
        <v>10</v>
      </c>
      <c r="AE100" s="297" t="s">
        <v>62</v>
      </c>
      <c r="AF100" s="314" t="s">
        <v>8</v>
      </c>
      <c r="AG100" s="316" t="s">
        <v>9</v>
      </c>
      <c r="AH100" s="318" t="s">
        <v>10</v>
      </c>
      <c r="AI100" s="297" t="s">
        <v>62</v>
      </c>
      <c r="AJ100" s="314" t="s">
        <v>8</v>
      </c>
      <c r="AK100" s="316" t="s">
        <v>9</v>
      </c>
      <c r="AL100" s="318" t="s">
        <v>10</v>
      </c>
      <c r="AM100" s="297" t="s">
        <v>62</v>
      </c>
      <c r="AN100" s="314" t="s">
        <v>8</v>
      </c>
      <c r="AO100" s="316" t="s">
        <v>9</v>
      </c>
      <c r="AP100" s="318" t="s">
        <v>10</v>
      </c>
      <c r="AQ100" s="297" t="s">
        <v>62</v>
      </c>
    </row>
    <row r="101" spans="1:43" s="60" customFormat="1" ht="13.8" thickBot="1" x14ac:dyDescent="0.3">
      <c r="A101" s="395"/>
      <c r="B101" s="398"/>
      <c r="C101" s="399"/>
      <c r="D101" s="294"/>
      <c r="E101" s="372"/>
      <c r="F101" s="299"/>
      <c r="G101" s="301"/>
      <c r="H101" s="303"/>
      <c r="I101" s="303"/>
      <c r="J101" s="303"/>
      <c r="K101" s="305"/>
      <c r="L101" s="315"/>
      <c r="M101" s="317"/>
      <c r="N101" s="296"/>
      <c r="O101" s="299"/>
      <c r="P101" s="315"/>
      <c r="Q101" s="317"/>
      <c r="R101" s="296"/>
      <c r="S101" s="299"/>
      <c r="T101" s="315"/>
      <c r="U101" s="317"/>
      <c r="V101" s="296"/>
      <c r="W101" s="299"/>
      <c r="X101" s="315"/>
      <c r="Y101" s="317"/>
      <c r="Z101" s="296"/>
      <c r="AA101" s="299"/>
      <c r="AB101" s="315"/>
      <c r="AC101" s="317"/>
      <c r="AD101" s="296"/>
      <c r="AE101" s="299"/>
      <c r="AF101" s="315"/>
      <c r="AG101" s="317"/>
      <c r="AH101" s="296"/>
      <c r="AI101" s="299"/>
      <c r="AJ101" s="315"/>
      <c r="AK101" s="317"/>
      <c r="AL101" s="296"/>
      <c r="AM101" s="299"/>
      <c r="AN101" s="315"/>
      <c r="AO101" s="317"/>
      <c r="AP101" s="296"/>
      <c r="AQ101" s="299"/>
    </row>
    <row r="102" spans="1:43" s="38" customFormat="1" ht="18" customHeight="1" thickBot="1" x14ac:dyDescent="0.3">
      <c r="A102" s="72" t="s">
        <v>24</v>
      </c>
      <c r="B102" s="346" t="s">
        <v>77</v>
      </c>
      <c r="C102" s="346"/>
      <c r="D102" s="438"/>
      <c r="E102" s="439"/>
      <c r="F102" s="118"/>
      <c r="G102" s="74"/>
      <c r="H102" s="440"/>
      <c r="I102" s="440"/>
      <c r="J102" s="440"/>
      <c r="K102" s="440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1"/>
      <c r="AA102" s="441"/>
      <c r="AB102" s="441"/>
      <c r="AC102" s="441"/>
      <c r="AD102" s="441"/>
      <c r="AE102" s="441"/>
      <c r="AF102" s="441"/>
      <c r="AG102" s="441"/>
      <c r="AH102" s="441"/>
      <c r="AI102" s="441"/>
      <c r="AJ102" s="441"/>
      <c r="AK102" s="441"/>
      <c r="AL102" s="441"/>
      <c r="AM102" s="441"/>
      <c r="AN102" s="441"/>
      <c r="AO102" s="441"/>
      <c r="AP102" s="441"/>
      <c r="AQ102" s="442"/>
    </row>
    <row r="103" spans="1:43" s="60" customFormat="1" ht="18" customHeight="1" x14ac:dyDescent="0.25">
      <c r="A103" s="7" t="s">
        <v>12</v>
      </c>
      <c r="B103" s="436" t="s">
        <v>101</v>
      </c>
      <c r="C103" s="437"/>
      <c r="D103" s="200">
        <v>3</v>
      </c>
      <c r="E103" s="201">
        <v>3</v>
      </c>
      <c r="F103" s="202">
        <v>13</v>
      </c>
      <c r="G103" s="166">
        <f>SUM(H103:K103)</f>
        <v>80</v>
      </c>
      <c r="H103" s="182">
        <f>(L103+P103+T103+X103+AB103+AF103+AJ103+AN103)</f>
        <v>40</v>
      </c>
      <c r="I103" s="182">
        <f t="shared" ref="I103:K103" si="8">(M103+Q103+U103+Y103+AC103+AG103+AK103+AO103)</f>
        <v>40</v>
      </c>
      <c r="J103" s="182">
        <f t="shared" si="8"/>
        <v>0</v>
      </c>
      <c r="K103" s="182">
        <f t="shared" si="8"/>
        <v>0</v>
      </c>
      <c r="L103" s="208">
        <v>16</v>
      </c>
      <c r="M103" s="184">
        <v>16</v>
      </c>
      <c r="N103" s="184"/>
      <c r="O103" s="185"/>
      <c r="P103" s="208">
        <v>16</v>
      </c>
      <c r="Q103" s="186">
        <v>8</v>
      </c>
      <c r="R103" s="186"/>
      <c r="S103" s="187"/>
      <c r="T103" s="208">
        <v>8</v>
      </c>
      <c r="U103" s="188">
        <v>16</v>
      </c>
      <c r="V103" s="188"/>
      <c r="W103" s="189"/>
      <c r="X103" s="119"/>
      <c r="Y103" s="120"/>
      <c r="Z103" s="120"/>
      <c r="AA103" s="29"/>
      <c r="AB103" s="119"/>
      <c r="AC103" s="120"/>
      <c r="AD103" s="120"/>
      <c r="AE103" s="29"/>
      <c r="AF103" s="119"/>
      <c r="AG103" s="120"/>
      <c r="AH103" s="120"/>
      <c r="AI103" s="29"/>
      <c r="AJ103" s="119"/>
      <c r="AK103" s="120"/>
      <c r="AL103" s="120"/>
      <c r="AM103" s="29"/>
      <c r="AN103" s="119"/>
      <c r="AO103" s="120"/>
      <c r="AP103" s="120"/>
      <c r="AQ103" s="29"/>
    </row>
    <row r="104" spans="1:43" s="60" customFormat="1" ht="18" customHeight="1" x14ac:dyDescent="0.25">
      <c r="A104" s="12" t="s">
        <v>13</v>
      </c>
      <c r="B104" s="416" t="s">
        <v>102</v>
      </c>
      <c r="C104" s="417"/>
      <c r="D104" s="200">
        <v>1</v>
      </c>
      <c r="E104" s="201">
        <v>1</v>
      </c>
      <c r="F104" s="203">
        <v>4</v>
      </c>
      <c r="G104" s="166">
        <f>SUM(H104:K104)</f>
        <v>32</v>
      </c>
      <c r="H104" s="182">
        <f>(L104+P104+T104+X104+AB104+AF104+AJ104+AN104)</f>
        <v>16</v>
      </c>
      <c r="I104" s="182">
        <f t="shared" ref="I104" si="9">(M104+Q104+U104+Y104+AC104+AG104+AK104+AO104)</f>
        <v>0</v>
      </c>
      <c r="J104" s="182">
        <f t="shared" ref="J104" si="10">(N104+R104+V104+Z104+AD104+AH104+AL104+AP104)</f>
        <v>16</v>
      </c>
      <c r="K104" s="182">
        <f t="shared" ref="K104" si="11">(O104+S104+W104+AA104+AE104+AI104+AM104+AQ104)</f>
        <v>0</v>
      </c>
      <c r="L104" s="208">
        <v>16</v>
      </c>
      <c r="M104" s="190"/>
      <c r="N104" s="190">
        <v>16</v>
      </c>
      <c r="O104" s="191"/>
      <c r="P104" s="186"/>
      <c r="Q104" s="186"/>
      <c r="R104" s="186"/>
      <c r="S104" s="187"/>
      <c r="T104" s="188"/>
      <c r="U104" s="188"/>
      <c r="V104" s="188"/>
      <c r="W104" s="189"/>
      <c r="X104" s="121"/>
      <c r="Y104" s="32"/>
      <c r="Z104" s="32"/>
      <c r="AA104" s="33"/>
      <c r="AB104" s="121"/>
      <c r="AC104" s="32"/>
      <c r="AD104" s="32"/>
      <c r="AE104" s="33"/>
      <c r="AF104" s="121"/>
      <c r="AG104" s="32"/>
      <c r="AH104" s="32"/>
      <c r="AI104" s="33"/>
      <c r="AJ104" s="121"/>
      <c r="AK104" s="32"/>
      <c r="AL104" s="32"/>
      <c r="AM104" s="33"/>
      <c r="AN104" s="121"/>
      <c r="AO104" s="32"/>
      <c r="AP104" s="32"/>
      <c r="AQ104" s="33"/>
    </row>
    <row r="105" spans="1:43" s="60" customFormat="1" ht="18" customHeight="1" x14ac:dyDescent="0.25">
      <c r="A105" s="12" t="s">
        <v>14</v>
      </c>
      <c r="B105" s="416" t="s">
        <v>103</v>
      </c>
      <c r="C105" s="417"/>
      <c r="D105" s="204">
        <v>1</v>
      </c>
      <c r="E105" s="205">
        <v>1</v>
      </c>
      <c r="F105" s="203">
        <v>5</v>
      </c>
      <c r="G105" s="166">
        <f t="shared" ref="G105:G112" si="12">SUM(H105:K105)</f>
        <v>40</v>
      </c>
      <c r="H105" s="182">
        <f t="shared" ref="H105:H112" si="13">(L105+P105+T105+X105+AB105+AF105+AJ105+AN105)</f>
        <v>16</v>
      </c>
      <c r="I105" s="182">
        <f t="shared" ref="I105:I112" si="14">(M105+Q105+U105+Y105+AC105+AG105+AK105+AO105)</f>
        <v>0</v>
      </c>
      <c r="J105" s="182">
        <f t="shared" ref="J105:J112" si="15">(N105+R105+V105+Z105+AD105+AH105+AL105+AP105)</f>
        <v>24</v>
      </c>
      <c r="K105" s="182">
        <f t="shared" ref="K105:K112" si="16">(O105+S105+W105+AA105+AE105+AI105+AM105+AQ105)</f>
        <v>0</v>
      </c>
      <c r="L105" s="192"/>
      <c r="M105" s="190"/>
      <c r="N105" s="190"/>
      <c r="O105" s="191"/>
      <c r="P105" s="208">
        <v>16</v>
      </c>
      <c r="Q105" s="186"/>
      <c r="R105" s="186">
        <v>24</v>
      </c>
      <c r="S105" s="187"/>
      <c r="T105" s="188"/>
      <c r="U105" s="188"/>
      <c r="V105" s="188"/>
      <c r="W105" s="189"/>
      <c r="X105" s="121"/>
      <c r="Y105" s="32"/>
      <c r="Z105" s="32"/>
      <c r="AA105" s="33"/>
      <c r="AB105" s="121"/>
      <c r="AC105" s="32"/>
      <c r="AD105" s="32"/>
      <c r="AE105" s="33"/>
      <c r="AF105" s="121"/>
      <c r="AG105" s="32"/>
      <c r="AH105" s="32"/>
      <c r="AI105" s="33"/>
      <c r="AJ105" s="121"/>
      <c r="AK105" s="32"/>
      <c r="AL105" s="32"/>
      <c r="AM105" s="33"/>
      <c r="AN105" s="121"/>
      <c r="AO105" s="32"/>
      <c r="AP105" s="32"/>
      <c r="AQ105" s="33"/>
    </row>
    <row r="106" spans="1:43" s="60" customFormat="1" ht="18" customHeight="1" x14ac:dyDescent="0.25">
      <c r="A106" s="12" t="s">
        <v>15</v>
      </c>
      <c r="B106" s="416" t="s">
        <v>104</v>
      </c>
      <c r="C106" s="417"/>
      <c r="D106" s="204">
        <v>1</v>
      </c>
      <c r="E106" s="205">
        <v>2</v>
      </c>
      <c r="F106" s="203">
        <v>5</v>
      </c>
      <c r="G106" s="166">
        <f t="shared" si="12"/>
        <v>48</v>
      </c>
      <c r="H106" s="182">
        <f t="shared" si="13"/>
        <v>16</v>
      </c>
      <c r="I106" s="182">
        <f t="shared" si="14"/>
        <v>16</v>
      </c>
      <c r="J106" s="182">
        <f t="shared" si="15"/>
        <v>16</v>
      </c>
      <c r="K106" s="182">
        <f t="shared" si="16"/>
        <v>0</v>
      </c>
      <c r="L106" s="192"/>
      <c r="M106" s="190"/>
      <c r="N106" s="190"/>
      <c r="O106" s="191"/>
      <c r="P106" s="193"/>
      <c r="Q106" s="186"/>
      <c r="R106" s="186"/>
      <c r="S106" s="187"/>
      <c r="T106" s="208">
        <v>16</v>
      </c>
      <c r="U106" s="188">
        <v>16</v>
      </c>
      <c r="V106" s="188">
        <v>16</v>
      </c>
      <c r="W106" s="189"/>
      <c r="X106" s="121"/>
      <c r="Y106" s="32"/>
      <c r="Z106" s="32"/>
      <c r="AA106" s="33"/>
      <c r="AB106" s="121"/>
      <c r="AC106" s="32"/>
      <c r="AD106" s="32"/>
      <c r="AE106" s="33"/>
      <c r="AF106" s="121"/>
      <c r="AG106" s="32"/>
      <c r="AH106" s="32"/>
      <c r="AI106" s="33"/>
      <c r="AJ106" s="121"/>
      <c r="AK106" s="32"/>
      <c r="AL106" s="32"/>
      <c r="AM106" s="33"/>
      <c r="AN106" s="121"/>
      <c r="AO106" s="32"/>
      <c r="AP106" s="32"/>
      <c r="AQ106" s="33"/>
    </row>
    <row r="107" spans="1:43" s="60" customFormat="1" ht="18" customHeight="1" x14ac:dyDescent="0.25">
      <c r="A107" s="12" t="s">
        <v>16</v>
      </c>
      <c r="B107" s="416" t="s">
        <v>105</v>
      </c>
      <c r="C107" s="417"/>
      <c r="D107" s="204">
        <v>1</v>
      </c>
      <c r="E107" s="205">
        <v>2</v>
      </c>
      <c r="F107" s="203">
        <v>4</v>
      </c>
      <c r="G107" s="166">
        <f t="shared" si="12"/>
        <v>32</v>
      </c>
      <c r="H107" s="182">
        <f t="shared" si="13"/>
        <v>16</v>
      </c>
      <c r="I107" s="182">
        <f t="shared" si="14"/>
        <v>8</v>
      </c>
      <c r="J107" s="182">
        <f t="shared" si="15"/>
        <v>8</v>
      </c>
      <c r="K107" s="182">
        <f t="shared" si="16"/>
        <v>0</v>
      </c>
      <c r="L107" s="192"/>
      <c r="M107" s="190"/>
      <c r="N107" s="190"/>
      <c r="O107" s="191"/>
      <c r="P107" s="193"/>
      <c r="Q107" s="194"/>
      <c r="R107" s="194"/>
      <c r="S107" s="195"/>
      <c r="T107" s="208">
        <v>16</v>
      </c>
      <c r="U107" s="194">
        <v>8</v>
      </c>
      <c r="V107" s="194">
        <v>8</v>
      </c>
      <c r="W107" s="195"/>
      <c r="X107" s="121"/>
      <c r="Y107" s="32"/>
      <c r="Z107" s="32"/>
      <c r="AA107" s="33"/>
      <c r="AB107" s="121"/>
      <c r="AC107" s="32"/>
      <c r="AD107" s="32"/>
      <c r="AE107" s="33"/>
      <c r="AF107" s="121"/>
      <c r="AG107" s="32"/>
      <c r="AH107" s="32"/>
      <c r="AI107" s="33"/>
      <c r="AJ107" s="121"/>
      <c r="AK107" s="32"/>
      <c r="AL107" s="32"/>
      <c r="AM107" s="33"/>
      <c r="AN107" s="121"/>
      <c r="AO107" s="32"/>
      <c r="AP107" s="32"/>
      <c r="AQ107" s="33"/>
    </row>
    <row r="108" spans="1:43" s="60" customFormat="1" ht="18" customHeight="1" x14ac:dyDescent="0.25">
      <c r="A108" s="12" t="s">
        <v>25</v>
      </c>
      <c r="B108" s="416" t="s">
        <v>106</v>
      </c>
      <c r="C108" s="417"/>
      <c r="D108" s="204"/>
      <c r="E108" s="205">
        <v>2</v>
      </c>
      <c r="F108" s="203">
        <v>4</v>
      </c>
      <c r="G108" s="166">
        <f t="shared" si="12"/>
        <v>32</v>
      </c>
      <c r="H108" s="182">
        <f t="shared" si="13"/>
        <v>16</v>
      </c>
      <c r="I108" s="182">
        <f t="shared" si="14"/>
        <v>0</v>
      </c>
      <c r="J108" s="182">
        <f t="shared" si="15"/>
        <v>16</v>
      </c>
      <c r="K108" s="182">
        <f t="shared" si="16"/>
        <v>0</v>
      </c>
      <c r="L108" s="196">
        <v>16</v>
      </c>
      <c r="M108" s="190"/>
      <c r="N108" s="190">
        <v>16</v>
      </c>
      <c r="O108" s="191"/>
      <c r="P108" s="193"/>
      <c r="Q108" s="194"/>
      <c r="R108" s="194"/>
      <c r="S108" s="195"/>
      <c r="T108" s="193"/>
      <c r="U108" s="194"/>
      <c r="V108" s="194"/>
      <c r="W108" s="195"/>
      <c r="X108" s="121"/>
      <c r="Y108" s="32"/>
      <c r="Z108" s="32"/>
      <c r="AA108" s="33"/>
      <c r="AB108" s="121"/>
      <c r="AC108" s="32"/>
      <c r="AD108" s="32"/>
      <c r="AE108" s="33"/>
      <c r="AF108" s="121"/>
      <c r="AG108" s="32"/>
      <c r="AH108" s="32"/>
      <c r="AI108" s="33"/>
      <c r="AJ108" s="121"/>
      <c r="AK108" s="32"/>
      <c r="AL108" s="32"/>
      <c r="AM108" s="33"/>
      <c r="AN108" s="121"/>
      <c r="AO108" s="32"/>
      <c r="AP108" s="32"/>
      <c r="AQ108" s="33"/>
    </row>
    <row r="109" spans="1:43" s="60" customFormat="1" ht="18" customHeight="1" x14ac:dyDescent="0.25">
      <c r="A109" s="12" t="s">
        <v>26</v>
      </c>
      <c r="B109" s="416" t="s">
        <v>107</v>
      </c>
      <c r="C109" s="417"/>
      <c r="D109" s="204"/>
      <c r="E109" s="205">
        <v>2</v>
      </c>
      <c r="F109" s="203">
        <v>4</v>
      </c>
      <c r="G109" s="166">
        <f t="shared" si="12"/>
        <v>32</v>
      </c>
      <c r="H109" s="182">
        <f t="shared" si="13"/>
        <v>0</v>
      </c>
      <c r="I109" s="182">
        <f t="shared" si="14"/>
        <v>0</v>
      </c>
      <c r="J109" s="182">
        <f t="shared" si="15"/>
        <v>32</v>
      </c>
      <c r="K109" s="182">
        <f t="shared" si="16"/>
        <v>0</v>
      </c>
      <c r="L109" s="197"/>
      <c r="M109" s="190"/>
      <c r="N109" s="190"/>
      <c r="O109" s="191"/>
      <c r="P109" s="193"/>
      <c r="Q109" s="194"/>
      <c r="R109" s="186">
        <v>16</v>
      </c>
      <c r="S109" s="187"/>
      <c r="T109" s="188"/>
      <c r="U109" s="188"/>
      <c r="V109" s="188">
        <v>16</v>
      </c>
      <c r="W109" s="195"/>
      <c r="X109" s="121"/>
      <c r="Y109" s="32"/>
      <c r="Z109" s="32"/>
      <c r="AA109" s="33"/>
      <c r="AB109" s="121"/>
      <c r="AC109" s="32"/>
      <c r="AD109" s="32"/>
      <c r="AE109" s="33"/>
      <c r="AF109" s="121"/>
      <c r="AG109" s="32"/>
      <c r="AH109" s="32"/>
      <c r="AI109" s="33"/>
      <c r="AJ109" s="121"/>
      <c r="AK109" s="32"/>
      <c r="AL109" s="32"/>
      <c r="AM109" s="33"/>
      <c r="AN109" s="121"/>
      <c r="AO109" s="32"/>
      <c r="AP109" s="32"/>
      <c r="AQ109" s="33"/>
    </row>
    <row r="110" spans="1:43" s="60" customFormat="1" ht="18" customHeight="1" x14ac:dyDescent="0.25">
      <c r="A110" s="12" t="s">
        <v>27</v>
      </c>
      <c r="B110" s="416" t="s">
        <v>108</v>
      </c>
      <c r="C110" s="417"/>
      <c r="D110" s="206"/>
      <c r="E110" s="205">
        <v>2</v>
      </c>
      <c r="F110" s="203">
        <v>3</v>
      </c>
      <c r="G110" s="166">
        <f t="shared" si="12"/>
        <v>32</v>
      </c>
      <c r="H110" s="182">
        <f t="shared" si="13"/>
        <v>16</v>
      </c>
      <c r="I110" s="182">
        <f t="shared" si="14"/>
        <v>0</v>
      </c>
      <c r="J110" s="182">
        <f t="shared" si="15"/>
        <v>0</v>
      </c>
      <c r="K110" s="182">
        <f t="shared" si="16"/>
        <v>16</v>
      </c>
      <c r="L110" s="192"/>
      <c r="M110" s="190"/>
      <c r="N110" s="190"/>
      <c r="O110" s="191"/>
      <c r="P110" s="198"/>
      <c r="Q110" s="186"/>
      <c r="R110" s="186"/>
      <c r="S110" s="187"/>
      <c r="T110" s="188">
        <v>16</v>
      </c>
      <c r="U110" s="188"/>
      <c r="V110" s="188"/>
      <c r="W110" s="189">
        <v>16</v>
      </c>
      <c r="X110" s="121"/>
      <c r="Y110" s="32"/>
      <c r="Z110" s="32"/>
      <c r="AA110" s="33"/>
      <c r="AB110" s="121"/>
      <c r="AC110" s="32"/>
      <c r="AD110" s="32"/>
      <c r="AE110" s="33"/>
      <c r="AF110" s="121"/>
      <c r="AG110" s="32"/>
      <c r="AH110" s="32"/>
      <c r="AI110" s="33"/>
      <c r="AJ110" s="121"/>
      <c r="AK110" s="32"/>
      <c r="AL110" s="32"/>
      <c r="AM110" s="33"/>
      <c r="AN110" s="121"/>
      <c r="AO110" s="32"/>
      <c r="AP110" s="32"/>
      <c r="AQ110" s="33"/>
    </row>
    <row r="111" spans="1:43" s="60" customFormat="1" ht="18" customHeight="1" x14ac:dyDescent="0.25">
      <c r="A111" s="12" t="s">
        <v>28</v>
      </c>
      <c r="B111" s="416" t="s">
        <v>109</v>
      </c>
      <c r="C111" s="417"/>
      <c r="D111" s="206"/>
      <c r="E111" s="205">
        <v>1</v>
      </c>
      <c r="F111" s="203">
        <v>3</v>
      </c>
      <c r="G111" s="166">
        <f t="shared" si="12"/>
        <v>16</v>
      </c>
      <c r="H111" s="182">
        <f t="shared" si="13"/>
        <v>16</v>
      </c>
      <c r="I111" s="182">
        <f t="shared" si="14"/>
        <v>0</v>
      </c>
      <c r="J111" s="182">
        <f t="shared" si="15"/>
        <v>0</v>
      </c>
      <c r="K111" s="182">
        <f t="shared" si="16"/>
        <v>0</v>
      </c>
      <c r="L111" s="192">
        <v>16</v>
      </c>
      <c r="M111" s="190"/>
      <c r="N111" s="190"/>
      <c r="O111" s="191"/>
      <c r="P111" s="198"/>
      <c r="Q111" s="186"/>
      <c r="R111" s="186"/>
      <c r="S111" s="187"/>
      <c r="T111" s="188"/>
      <c r="U111" s="188"/>
      <c r="V111" s="188"/>
      <c r="W111" s="189"/>
      <c r="X111" s="121"/>
      <c r="Y111" s="32"/>
      <c r="Z111" s="32"/>
      <c r="AA111" s="33"/>
      <c r="AB111" s="121"/>
      <c r="AC111" s="32"/>
      <c r="AD111" s="32"/>
      <c r="AE111" s="33"/>
      <c r="AF111" s="121"/>
      <c r="AG111" s="32"/>
      <c r="AH111" s="32"/>
      <c r="AI111" s="33"/>
      <c r="AJ111" s="121"/>
      <c r="AK111" s="32"/>
      <c r="AL111" s="32"/>
      <c r="AM111" s="33"/>
      <c r="AN111" s="121"/>
      <c r="AO111" s="32"/>
      <c r="AP111" s="32"/>
      <c r="AQ111" s="33"/>
    </row>
    <row r="112" spans="1:43" s="60" customFormat="1" ht="18" customHeight="1" x14ac:dyDescent="0.25">
      <c r="A112" s="12" t="s">
        <v>29</v>
      </c>
      <c r="B112" s="416" t="s">
        <v>110</v>
      </c>
      <c r="C112" s="417"/>
      <c r="D112" s="206"/>
      <c r="E112" s="207">
        <v>1</v>
      </c>
      <c r="F112" s="203">
        <v>3</v>
      </c>
      <c r="G112" s="166">
        <f t="shared" si="12"/>
        <v>16</v>
      </c>
      <c r="H112" s="182">
        <f t="shared" si="13"/>
        <v>16</v>
      </c>
      <c r="I112" s="182">
        <f t="shared" si="14"/>
        <v>0</v>
      </c>
      <c r="J112" s="182">
        <f t="shared" si="15"/>
        <v>0</v>
      </c>
      <c r="K112" s="182">
        <f t="shared" si="16"/>
        <v>0</v>
      </c>
      <c r="L112" s="192">
        <v>16</v>
      </c>
      <c r="M112" s="190"/>
      <c r="N112" s="190"/>
      <c r="O112" s="191"/>
      <c r="P112" s="186"/>
      <c r="Q112" s="186"/>
      <c r="R112" s="186"/>
      <c r="S112" s="187"/>
      <c r="T112" s="186"/>
      <c r="U112" s="186"/>
      <c r="V112" s="186"/>
      <c r="W112" s="187"/>
      <c r="X112" s="121"/>
      <c r="Y112" s="32"/>
      <c r="Z112" s="32"/>
      <c r="AA112" s="33"/>
      <c r="AB112" s="121"/>
      <c r="AC112" s="32"/>
      <c r="AD112" s="32"/>
      <c r="AE112" s="33"/>
      <c r="AF112" s="121"/>
      <c r="AG112" s="32"/>
      <c r="AH112" s="32"/>
      <c r="AI112" s="33"/>
      <c r="AJ112" s="121"/>
      <c r="AK112" s="32"/>
      <c r="AL112" s="32"/>
      <c r="AM112" s="33"/>
      <c r="AN112" s="121"/>
      <c r="AO112" s="32"/>
      <c r="AP112" s="32"/>
      <c r="AQ112" s="33"/>
    </row>
    <row r="113" spans="1:45" s="60" customFormat="1" ht="18" customHeight="1" thickBot="1" x14ac:dyDescent="0.3">
      <c r="A113" s="17"/>
      <c r="B113" s="127"/>
      <c r="C113" s="128"/>
      <c r="D113" s="122"/>
      <c r="E113" s="129"/>
      <c r="F113" s="35"/>
      <c r="G113" s="166"/>
      <c r="H113" s="182"/>
      <c r="I113" s="166"/>
      <c r="J113" s="182"/>
      <c r="K113" s="166"/>
      <c r="L113" s="34"/>
      <c r="M113" s="32"/>
      <c r="N113" s="32"/>
      <c r="O113" s="33"/>
      <c r="P113" s="121"/>
      <c r="Q113" s="32"/>
      <c r="R113" s="32"/>
      <c r="S113" s="33"/>
      <c r="T113" s="121"/>
      <c r="U113" s="32"/>
      <c r="V113" s="32"/>
      <c r="W113" s="33"/>
      <c r="X113" s="121"/>
      <c r="Y113" s="32"/>
      <c r="Z113" s="32"/>
      <c r="AA113" s="33"/>
      <c r="AB113" s="121"/>
      <c r="AC113" s="32"/>
      <c r="AD113" s="32"/>
      <c r="AE113" s="33"/>
      <c r="AF113" s="121"/>
      <c r="AG113" s="32"/>
      <c r="AH113" s="32"/>
      <c r="AI113" s="33"/>
      <c r="AJ113" s="121"/>
      <c r="AK113" s="32"/>
      <c r="AL113" s="32"/>
      <c r="AM113" s="33"/>
      <c r="AN113" s="121"/>
      <c r="AO113" s="32"/>
      <c r="AP113" s="32"/>
      <c r="AQ113" s="33"/>
    </row>
    <row r="114" spans="1:45" s="60" customFormat="1" ht="13.5" customHeight="1" thickTop="1" x14ac:dyDescent="0.25">
      <c r="A114" s="82"/>
      <c r="B114" s="334" t="s">
        <v>17</v>
      </c>
      <c r="C114" s="335"/>
      <c r="D114" s="338">
        <f t="shared" ref="D114:AQ114" si="17">SUM(D103:D113)</f>
        <v>7</v>
      </c>
      <c r="E114" s="340">
        <f t="shared" si="17"/>
        <v>17</v>
      </c>
      <c r="F114" s="327">
        <f t="shared" si="17"/>
        <v>48</v>
      </c>
      <c r="G114" s="343">
        <f t="shared" si="17"/>
        <v>360</v>
      </c>
      <c r="H114" s="340">
        <f t="shared" si="17"/>
        <v>168</v>
      </c>
      <c r="I114" s="340">
        <f t="shared" si="17"/>
        <v>64</v>
      </c>
      <c r="J114" s="340">
        <f t="shared" si="17"/>
        <v>112</v>
      </c>
      <c r="K114" s="327">
        <f t="shared" si="17"/>
        <v>16</v>
      </c>
      <c r="L114" s="83">
        <f t="shared" si="17"/>
        <v>80</v>
      </c>
      <c r="M114" s="84">
        <f t="shared" si="17"/>
        <v>16</v>
      </c>
      <c r="N114" s="84">
        <f t="shared" si="17"/>
        <v>32</v>
      </c>
      <c r="O114" s="85">
        <f t="shared" si="17"/>
        <v>0</v>
      </c>
      <c r="P114" s="83">
        <f t="shared" si="17"/>
        <v>32</v>
      </c>
      <c r="Q114" s="84">
        <f t="shared" si="17"/>
        <v>8</v>
      </c>
      <c r="R114" s="84">
        <f t="shared" si="17"/>
        <v>40</v>
      </c>
      <c r="S114" s="86">
        <f t="shared" si="17"/>
        <v>0</v>
      </c>
      <c r="T114" s="87">
        <f>SUM(T103:T113)</f>
        <v>56</v>
      </c>
      <c r="U114" s="84">
        <f>SUM(U103:U113)</f>
        <v>40</v>
      </c>
      <c r="V114" s="84">
        <f>SUM(V103:V113)</f>
        <v>40</v>
      </c>
      <c r="W114" s="86">
        <f>SUM(W103:W113)</f>
        <v>16</v>
      </c>
      <c r="X114" s="87">
        <f t="shared" si="17"/>
        <v>0</v>
      </c>
      <c r="Y114" s="84">
        <f t="shared" si="17"/>
        <v>0</v>
      </c>
      <c r="Z114" s="84">
        <f t="shared" si="17"/>
        <v>0</v>
      </c>
      <c r="AA114" s="85">
        <f t="shared" si="17"/>
        <v>0</v>
      </c>
      <c r="AB114" s="83">
        <f t="shared" si="17"/>
        <v>0</v>
      </c>
      <c r="AC114" s="84">
        <f t="shared" si="17"/>
        <v>0</v>
      </c>
      <c r="AD114" s="84">
        <f t="shared" si="17"/>
        <v>0</v>
      </c>
      <c r="AE114" s="86">
        <f t="shared" si="17"/>
        <v>0</v>
      </c>
      <c r="AF114" s="87">
        <f t="shared" si="17"/>
        <v>0</v>
      </c>
      <c r="AG114" s="84">
        <f t="shared" si="17"/>
        <v>0</v>
      </c>
      <c r="AH114" s="84">
        <f t="shared" si="17"/>
        <v>0</v>
      </c>
      <c r="AI114" s="85">
        <f t="shared" si="17"/>
        <v>0</v>
      </c>
      <c r="AJ114" s="83">
        <f t="shared" si="17"/>
        <v>0</v>
      </c>
      <c r="AK114" s="84">
        <f t="shared" si="17"/>
        <v>0</v>
      </c>
      <c r="AL114" s="84">
        <f t="shared" si="17"/>
        <v>0</v>
      </c>
      <c r="AM114" s="86">
        <f t="shared" si="17"/>
        <v>0</v>
      </c>
      <c r="AN114" s="87">
        <f t="shared" si="17"/>
        <v>0</v>
      </c>
      <c r="AO114" s="84">
        <f t="shared" si="17"/>
        <v>0</v>
      </c>
      <c r="AP114" s="84">
        <f t="shared" si="17"/>
        <v>0</v>
      </c>
      <c r="AQ114" s="86">
        <f t="shared" si="17"/>
        <v>0</v>
      </c>
    </row>
    <row r="115" spans="1:45" s="60" customFormat="1" ht="13.5" customHeight="1" thickBot="1" x14ac:dyDescent="0.3">
      <c r="A115" s="88"/>
      <c r="B115" s="336"/>
      <c r="C115" s="337"/>
      <c r="D115" s="339"/>
      <c r="E115" s="341"/>
      <c r="F115" s="342"/>
      <c r="G115" s="344"/>
      <c r="H115" s="345"/>
      <c r="I115" s="345"/>
      <c r="J115" s="345"/>
      <c r="K115" s="328"/>
      <c r="L115" s="331">
        <f>SUM(L114:O114)</f>
        <v>128</v>
      </c>
      <c r="M115" s="329"/>
      <c r="N115" s="329"/>
      <c r="O115" s="330"/>
      <c r="P115" s="331">
        <f>SUM(P114:S114)</f>
        <v>80</v>
      </c>
      <c r="Q115" s="329"/>
      <c r="R115" s="329"/>
      <c r="S115" s="330"/>
      <c r="T115" s="331">
        <f>SUM(T114:W114)</f>
        <v>152</v>
      </c>
      <c r="U115" s="329"/>
      <c r="V115" s="329"/>
      <c r="W115" s="330"/>
      <c r="X115" s="331">
        <f>SUM(X114:AA114)</f>
        <v>0</v>
      </c>
      <c r="Y115" s="329"/>
      <c r="Z115" s="329"/>
      <c r="AA115" s="330"/>
      <c r="AB115" s="331">
        <f>SUM(AB114:AE114)</f>
        <v>0</v>
      </c>
      <c r="AC115" s="329"/>
      <c r="AD115" s="329"/>
      <c r="AE115" s="330"/>
      <c r="AF115" s="331">
        <f>SUM(AF114:AI114)</f>
        <v>0</v>
      </c>
      <c r="AG115" s="329"/>
      <c r="AH115" s="329"/>
      <c r="AI115" s="330"/>
      <c r="AJ115" s="331">
        <f>SUM(AJ114:AM114)</f>
        <v>0</v>
      </c>
      <c r="AK115" s="329"/>
      <c r="AL115" s="329"/>
      <c r="AM115" s="330"/>
      <c r="AN115" s="331">
        <f>SUM(AN114:AQ114)</f>
        <v>0</v>
      </c>
      <c r="AO115" s="329"/>
      <c r="AP115" s="329"/>
      <c r="AQ115" s="330"/>
    </row>
    <row r="116" spans="1:45" s="60" customFormat="1" ht="12.75" customHeight="1" x14ac:dyDescent="0.25">
      <c r="A116" s="289" t="s">
        <v>78</v>
      </c>
      <c r="B116" s="290"/>
      <c r="C116" s="291"/>
      <c r="D116" s="292" t="s">
        <v>6</v>
      </c>
      <c r="E116" s="295" t="s">
        <v>7</v>
      </c>
      <c r="F116" s="297" t="s">
        <v>36</v>
      </c>
      <c r="G116" s="357" t="s">
        <v>4</v>
      </c>
      <c r="H116" s="302" t="s">
        <v>8</v>
      </c>
      <c r="I116" s="302" t="s">
        <v>9</v>
      </c>
      <c r="J116" s="302" t="s">
        <v>61</v>
      </c>
      <c r="K116" s="304" t="s">
        <v>33</v>
      </c>
      <c r="L116" s="319" t="s">
        <v>55</v>
      </c>
      <c r="M116" s="320"/>
      <c r="N116" s="320"/>
      <c r="O116" s="321"/>
      <c r="P116" s="319" t="s">
        <v>56</v>
      </c>
      <c r="Q116" s="320"/>
      <c r="R116" s="320"/>
      <c r="S116" s="321"/>
      <c r="T116" s="319" t="s">
        <v>57</v>
      </c>
      <c r="U116" s="320"/>
      <c r="V116" s="320"/>
      <c r="W116" s="321"/>
      <c r="X116" s="319" t="s">
        <v>86</v>
      </c>
      <c r="Y116" s="320"/>
      <c r="Z116" s="320"/>
      <c r="AA116" s="321"/>
      <c r="AB116" s="319" t="s">
        <v>58</v>
      </c>
      <c r="AC116" s="320"/>
      <c r="AD116" s="320"/>
      <c r="AE116" s="321"/>
      <c r="AF116" s="319" t="s">
        <v>59</v>
      </c>
      <c r="AG116" s="320"/>
      <c r="AH116" s="320"/>
      <c r="AI116" s="321"/>
      <c r="AJ116" s="319" t="s">
        <v>60</v>
      </c>
      <c r="AK116" s="320"/>
      <c r="AL116" s="320"/>
      <c r="AM116" s="321"/>
      <c r="AN116" s="319" t="s">
        <v>87</v>
      </c>
      <c r="AO116" s="320"/>
      <c r="AP116" s="320"/>
      <c r="AQ116" s="321"/>
    </row>
    <row r="117" spans="1:45" s="60" customFormat="1" x14ac:dyDescent="0.25">
      <c r="A117" s="289"/>
      <c r="B117" s="290"/>
      <c r="C117" s="291"/>
      <c r="D117" s="293"/>
      <c r="E117" s="295"/>
      <c r="F117" s="298"/>
      <c r="G117" s="357"/>
      <c r="H117" s="302"/>
      <c r="I117" s="302"/>
      <c r="J117" s="302"/>
      <c r="K117" s="304"/>
      <c r="L117" s="314" t="s">
        <v>8</v>
      </c>
      <c r="M117" s="316" t="s">
        <v>9</v>
      </c>
      <c r="N117" s="318" t="s">
        <v>10</v>
      </c>
      <c r="O117" s="297" t="s">
        <v>62</v>
      </c>
      <c r="P117" s="314" t="s">
        <v>8</v>
      </c>
      <c r="Q117" s="316" t="s">
        <v>9</v>
      </c>
      <c r="R117" s="318" t="s">
        <v>10</v>
      </c>
      <c r="S117" s="297" t="s">
        <v>62</v>
      </c>
      <c r="T117" s="314" t="s">
        <v>8</v>
      </c>
      <c r="U117" s="316" t="s">
        <v>9</v>
      </c>
      <c r="V117" s="318" t="s">
        <v>10</v>
      </c>
      <c r="W117" s="297" t="s">
        <v>62</v>
      </c>
      <c r="X117" s="314" t="s">
        <v>8</v>
      </c>
      <c r="Y117" s="316" t="s">
        <v>9</v>
      </c>
      <c r="Z117" s="318" t="s">
        <v>10</v>
      </c>
      <c r="AA117" s="297" t="s">
        <v>62</v>
      </c>
      <c r="AB117" s="314" t="s">
        <v>8</v>
      </c>
      <c r="AC117" s="316" t="s">
        <v>9</v>
      </c>
      <c r="AD117" s="318" t="s">
        <v>10</v>
      </c>
      <c r="AE117" s="297" t="s">
        <v>62</v>
      </c>
      <c r="AF117" s="314" t="s">
        <v>8</v>
      </c>
      <c r="AG117" s="316" t="s">
        <v>9</v>
      </c>
      <c r="AH117" s="318" t="s">
        <v>10</v>
      </c>
      <c r="AI117" s="297" t="s">
        <v>62</v>
      </c>
      <c r="AJ117" s="314" t="s">
        <v>8</v>
      </c>
      <c r="AK117" s="316" t="s">
        <v>9</v>
      </c>
      <c r="AL117" s="318" t="s">
        <v>10</v>
      </c>
      <c r="AM117" s="297" t="s">
        <v>62</v>
      </c>
      <c r="AN117" s="314" t="s">
        <v>8</v>
      </c>
      <c r="AO117" s="316" t="s">
        <v>9</v>
      </c>
      <c r="AP117" s="318" t="s">
        <v>10</v>
      </c>
      <c r="AQ117" s="297" t="s">
        <v>62</v>
      </c>
    </row>
    <row r="118" spans="1:45" s="60" customFormat="1" ht="13.8" thickBot="1" x14ac:dyDescent="0.3">
      <c r="A118" s="289"/>
      <c r="B118" s="290"/>
      <c r="C118" s="291"/>
      <c r="D118" s="294"/>
      <c r="E118" s="296"/>
      <c r="F118" s="299"/>
      <c r="G118" s="315"/>
      <c r="H118" s="303"/>
      <c r="I118" s="303"/>
      <c r="J118" s="303"/>
      <c r="K118" s="305"/>
      <c r="L118" s="315"/>
      <c r="M118" s="317"/>
      <c r="N118" s="296"/>
      <c r="O118" s="299"/>
      <c r="P118" s="315"/>
      <c r="Q118" s="317"/>
      <c r="R118" s="296"/>
      <c r="S118" s="299"/>
      <c r="T118" s="315"/>
      <c r="U118" s="317"/>
      <c r="V118" s="296"/>
      <c r="W118" s="299"/>
      <c r="X118" s="315"/>
      <c r="Y118" s="317"/>
      <c r="Z118" s="296"/>
      <c r="AA118" s="299"/>
      <c r="AB118" s="315"/>
      <c r="AC118" s="317"/>
      <c r="AD118" s="296"/>
      <c r="AE118" s="299"/>
      <c r="AF118" s="315"/>
      <c r="AG118" s="317"/>
      <c r="AH118" s="296"/>
      <c r="AI118" s="299"/>
      <c r="AJ118" s="315"/>
      <c r="AK118" s="317"/>
      <c r="AL118" s="296"/>
      <c r="AM118" s="299"/>
      <c r="AN118" s="315"/>
      <c r="AO118" s="317"/>
      <c r="AP118" s="296"/>
      <c r="AQ118" s="299"/>
    </row>
    <row r="119" spans="1:45" s="60" customFormat="1" ht="12.75" customHeight="1" x14ac:dyDescent="0.25">
      <c r="A119" s="289"/>
      <c r="B119" s="290"/>
      <c r="C119" s="291"/>
      <c r="D119" s="430">
        <f t="shared" ref="D119:AQ119" si="18">SUM(D66+D114)</f>
        <v>7</v>
      </c>
      <c r="E119" s="432">
        <f t="shared" si="18"/>
        <v>25</v>
      </c>
      <c r="F119" s="432">
        <f t="shared" si="18"/>
        <v>66</v>
      </c>
      <c r="G119" s="434">
        <f t="shared" si="18"/>
        <v>496</v>
      </c>
      <c r="H119" s="432">
        <f t="shared" si="18"/>
        <v>232</v>
      </c>
      <c r="I119" s="432">
        <f t="shared" si="18"/>
        <v>64</v>
      </c>
      <c r="J119" s="432">
        <f t="shared" si="18"/>
        <v>184</v>
      </c>
      <c r="K119" s="432">
        <f t="shared" si="18"/>
        <v>16</v>
      </c>
      <c r="L119" s="89">
        <f t="shared" si="18"/>
        <v>112</v>
      </c>
      <c r="M119" s="90">
        <f t="shared" si="18"/>
        <v>16</v>
      </c>
      <c r="N119" s="90">
        <f t="shared" si="18"/>
        <v>32</v>
      </c>
      <c r="O119" s="92">
        <f t="shared" si="18"/>
        <v>0</v>
      </c>
      <c r="P119" s="93">
        <f t="shared" si="18"/>
        <v>32</v>
      </c>
      <c r="Q119" s="90">
        <f t="shared" si="18"/>
        <v>8</v>
      </c>
      <c r="R119" s="90">
        <f t="shared" si="18"/>
        <v>40</v>
      </c>
      <c r="S119" s="91">
        <f t="shared" si="18"/>
        <v>0</v>
      </c>
      <c r="T119" s="89">
        <f>SUM(T66+T114)</f>
        <v>56</v>
      </c>
      <c r="U119" s="90">
        <f>SUM(U66+U114)</f>
        <v>40</v>
      </c>
      <c r="V119" s="90">
        <f>SUM(V66+V114)</f>
        <v>64</v>
      </c>
      <c r="W119" s="92">
        <f>SUM(W66+W114)</f>
        <v>16</v>
      </c>
      <c r="X119" s="89">
        <f t="shared" si="18"/>
        <v>0</v>
      </c>
      <c r="Y119" s="90">
        <f t="shared" si="18"/>
        <v>0</v>
      </c>
      <c r="Z119" s="90">
        <f t="shared" si="18"/>
        <v>24</v>
      </c>
      <c r="AA119" s="92">
        <f t="shared" si="18"/>
        <v>0</v>
      </c>
      <c r="AB119" s="93">
        <f t="shared" si="18"/>
        <v>0</v>
      </c>
      <c r="AC119" s="90">
        <f t="shared" si="18"/>
        <v>0</v>
      </c>
      <c r="AD119" s="90">
        <f t="shared" si="18"/>
        <v>24</v>
      </c>
      <c r="AE119" s="91">
        <f t="shared" si="18"/>
        <v>0</v>
      </c>
      <c r="AF119" s="89">
        <f t="shared" si="18"/>
        <v>16</v>
      </c>
      <c r="AG119" s="90">
        <f t="shared" si="18"/>
        <v>0</v>
      </c>
      <c r="AH119" s="90">
        <f t="shared" si="18"/>
        <v>0</v>
      </c>
      <c r="AI119" s="92">
        <f t="shared" si="18"/>
        <v>0</v>
      </c>
      <c r="AJ119" s="93">
        <f t="shared" si="18"/>
        <v>0</v>
      </c>
      <c r="AK119" s="90">
        <f t="shared" si="18"/>
        <v>0</v>
      </c>
      <c r="AL119" s="90">
        <f t="shared" si="18"/>
        <v>0</v>
      </c>
      <c r="AM119" s="91">
        <f t="shared" si="18"/>
        <v>0</v>
      </c>
      <c r="AN119" s="89">
        <f t="shared" si="18"/>
        <v>16</v>
      </c>
      <c r="AO119" s="90">
        <f t="shared" si="18"/>
        <v>0</v>
      </c>
      <c r="AP119" s="90">
        <f t="shared" si="18"/>
        <v>0</v>
      </c>
      <c r="AQ119" s="92">
        <f t="shared" si="18"/>
        <v>0</v>
      </c>
      <c r="AS119" s="60" t="s">
        <v>37</v>
      </c>
    </row>
    <row r="120" spans="1:45" s="60" customFormat="1" ht="13.5" customHeight="1" thickBot="1" x14ac:dyDescent="0.3">
      <c r="A120" s="289"/>
      <c r="B120" s="290"/>
      <c r="C120" s="291"/>
      <c r="D120" s="431"/>
      <c r="E120" s="433"/>
      <c r="F120" s="433"/>
      <c r="G120" s="435"/>
      <c r="H120" s="433"/>
      <c r="I120" s="433"/>
      <c r="J120" s="433"/>
      <c r="K120" s="433"/>
      <c r="L120" s="274">
        <f>SUM(L119:O119)</f>
        <v>160</v>
      </c>
      <c r="M120" s="275"/>
      <c r="N120" s="275"/>
      <c r="O120" s="276"/>
      <c r="P120" s="274">
        <f>SUM(P119:S119)</f>
        <v>80</v>
      </c>
      <c r="Q120" s="275"/>
      <c r="R120" s="275"/>
      <c r="S120" s="276"/>
      <c r="T120" s="274">
        <f>SUM(T119:W119)</f>
        <v>176</v>
      </c>
      <c r="U120" s="275"/>
      <c r="V120" s="275"/>
      <c r="W120" s="276"/>
      <c r="X120" s="274">
        <f>SUM(X119:AA119)</f>
        <v>24</v>
      </c>
      <c r="Y120" s="275"/>
      <c r="Z120" s="275"/>
      <c r="AA120" s="276"/>
      <c r="AB120" s="274">
        <f>SUM(AB119:AE119)</f>
        <v>24</v>
      </c>
      <c r="AC120" s="275"/>
      <c r="AD120" s="275"/>
      <c r="AE120" s="276"/>
      <c r="AF120" s="274">
        <f>SUM(AF119:AI119)</f>
        <v>16</v>
      </c>
      <c r="AG120" s="275"/>
      <c r="AH120" s="275"/>
      <c r="AI120" s="276"/>
      <c r="AJ120" s="274">
        <f>SUM(AJ119:AM119)</f>
        <v>0</v>
      </c>
      <c r="AK120" s="275"/>
      <c r="AL120" s="275"/>
      <c r="AM120" s="276"/>
      <c r="AN120" s="274">
        <f>SUM(AN119:AQ119)</f>
        <v>16</v>
      </c>
      <c r="AO120" s="275"/>
      <c r="AP120" s="275"/>
      <c r="AQ120" s="276"/>
      <c r="AS120" s="60">
        <f>SUM(L120:AQ120)</f>
        <v>496</v>
      </c>
    </row>
    <row r="121" spans="1:45" s="60" customFormat="1" ht="12.75" customHeight="1" x14ac:dyDescent="0.25">
      <c r="A121" s="289"/>
      <c r="B121" s="290"/>
      <c r="C121" s="291"/>
      <c r="D121" s="277" t="s">
        <v>18</v>
      </c>
      <c r="E121" s="278"/>
      <c r="F121" s="279"/>
      <c r="G121" s="324" t="s">
        <v>19</v>
      </c>
      <c r="H121" s="325"/>
      <c r="I121" s="325"/>
      <c r="J121" s="325"/>
      <c r="K121" s="326"/>
      <c r="L121" s="286">
        <v>2</v>
      </c>
      <c r="M121" s="287"/>
      <c r="N121" s="287"/>
      <c r="O121" s="288"/>
      <c r="P121" s="286">
        <v>2</v>
      </c>
      <c r="Q121" s="287"/>
      <c r="R121" s="287"/>
      <c r="S121" s="288"/>
      <c r="T121" s="286">
        <v>3</v>
      </c>
      <c r="U121" s="287"/>
      <c r="V121" s="287"/>
      <c r="W121" s="288"/>
      <c r="X121" s="286">
        <v>0</v>
      </c>
      <c r="Y121" s="287"/>
      <c r="Z121" s="287"/>
      <c r="AA121" s="288"/>
      <c r="AB121" s="286">
        <v>0</v>
      </c>
      <c r="AC121" s="287"/>
      <c r="AD121" s="287"/>
      <c r="AE121" s="288"/>
      <c r="AF121" s="286">
        <v>0</v>
      </c>
      <c r="AG121" s="287"/>
      <c r="AH121" s="287"/>
      <c r="AI121" s="288"/>
      <c r="AJ121" s="286">
        <v>0</v>
      </c>
      <c r="AK121" s="287"/>
      <c r="AL121" s="287"/>
      <c r="AM121" s="288"/>
      <c r="AN121" s="286">
        <v>0</v>
      </c>
      <c r="AO121" s="287"/>
      <c r="AP121" s="287"/>
      <c r="AQ121" s="288"/>
      <c r="AS121" s="60">
        <f>SUM(L121:AQ121)</f>
        <v>7</v>
      </c>
    </row>
    <row r="122" spans="1:45" s="60" customFormat="1" ht="12.75" customHeight="1" x14ac:dyDescent="0.25">
      <c r="A122" s="289"/>
      <c r="B122" s="290"/>
      <c r="C122" s="291"/>
      <c r="D122" s="280"/>
      <c r="E122" s="281"/>
      <c r="F122" s="282"/>
      <c r="G122" s="269" t="s">
        <v>20</v>
      </c>
      <c r="H122" s="270"/>
      <c r="I122" s="270"/>
      <c r="J122" s="270"/>
      <c r="K122" s="271"/>
      <c r="L122" s="266">
        <v>9</v>
      </c>
      <c r="M122" s="267"/>
      <c r="N122" s="267"/>
      <c r="O122" s="268"/>
      <c r="P122" s="266">
        <v>3</v>
      </c>
      <c r="Q122" s="267"/>
      <c r="R122" s="267"/>
      <c r="S122" s="268"/>
      <c r="T122" s="266">
        <v>7</v>
      </c>
      <c r="U122" s="267"/>
      <c r="V122" s="267"/>
      <c r="W122" s="268"/>
      <c r="X122" s="266">
        <v>3</v>
      </c>
      <c r="Y122" s="267"/>
      <c r="Z122" s="267"/>
      <c r="AA122" s="268"/>
      <c r="AB122" s="266">
        <v>1</v>
      </c>
      <c r="AC122" s="267"/>
      <c r="AD122" s="267"/>
      <c r="AE122" s="268"/>
      <c r="AF122" s="266">
        <v>1</v>
      </c>
      <c r="AG122" s="267"/>
      <c r="AH122" s="267"/>
      <c r="AI122" s="268"/>
      <c r="AJ122" s="266">
        <v>0</v>
      </c>
      <c r="AK122" s="267"/>
      <c r="AL122" s="267"/>
      <c r="AM122" s="268"/>
      <c r="AN122" s="266">
        <v>2</v>
      </c>
      <c r="AO122" s="267"/>
      <c r="AP122" s="267"/>
      <c r="AQ122" s="268"/>
      <c r="AS122" s="60">
        <f>SUM(L122:AQ122)</f>
        <v>26</v>
      </c>
    </row>
    <row r="123" spans="1:45" s="60" customFormat="1" ht="13.5" customHeight="1" thickBot="1" x14ac:dyDescent="0.3">
      <c r="A123" s="289"/>
      <c r="B123" s="290"/>
      <c r="C123" s="291"/>
      <c r="D123" s="283"/>
      <c r="E123" s="284"/>
      <c r="F123" s="285"/>
      <c r="G123" s="269" t="s">
        <v>36</v>
      </c>
      <c r="H123" s="270"/>
      <c r="I123" s="270"/>
      <c r="J123" s="270"/>
      <c r="K123" s="271"/>
      <c r="L123" s="425">
        <v>23</v>
      </c>
      <c r="M123" s="426"/>
      <c r="N123" s="426"/>
      <c r="O123" s="427"/>
      <c r="P123" s="425">
        <v>11</v>
      </c>
      <c r="Q123" s="426"/>
      <c r="R123" s="426"/>
      <c r="S123" s="427"/>
      <c r="T123" s="425">
        <v>21</v>
      </c>
      <c r="U123" s="426"/>
      <c r="V123" s="426"/>
      <c r="W123" s="427"/>
      <c r="X123" s="425">
        <v>3</v>
      </c>
      <c r="Y123" s="426"/>
      <c r="Z123" s="426"/>
      <c r="AA123" s="427"/>
      <c r="AB123" s="425">
        <v>2</v>
      </c>
      <c r="AC123" s="426"/>
      <c r="AD123" s="426"/>
      <c r="AE123" s="427"/>
      <c r="AF123" s="425">
        <v>2</v>
      </c>
      <c r="AG123" s="426"/>
      <c r="AH123" s="426"/>
      <c r="AI123" s="427"/>
      <c r="AJ123" s="425">
        <v>0</v>
      </c>
      <c r="AK123" s="426"/>
      <c r="AL123" s="426"/>
      <c r="AM123" s="427"/>
      <c r="AN123" s="425">
        <v>4</v>
      </c>
      <c r="AO123" s="426"/>
      <c r="AP123" s="426"/>
      <c r="AQ123" s="427"/>
      <c r="AS123" s="60">
        <f>SUM(L123:AQ123)</f>
        <v>66</v>
      </c>
    </row>
    <row r="124" spans="1:45" s="60" customFormat="1" x14ac:dyDescent="0.25">
      <c r="A124" s="94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58"/>
      <c r="V124" s="95"/>
      <c r="W124" s="95"/>
      <c r="X124" s="95"/>
      <c r="Y124" s="58"/>
      <c r="Z124" s="95"/>
      <c r="AA124" s="95"/>
      <c r="AB124" s="95"/>
      <c r="AC124" s="95"/>
      <c r="AD124" s="58"/>
      <c r="AE124" s="59"/>
      <c r="AF124" s="96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7"/>
    </row>
    <row r="125" spans="1:45" s="60" customFormat="1" ht="13.8" x14ac:dyDescent="0.25">
      <c r="A125" s="98" t="s">
        <v>64</v>
      </c>
      <c r="B125" s="99"/>
      <c r="C125" s="99"/>
      <c r="D125" s="99"/>
      <c r="E125" s="99"/>
      <c r="F125" s="99"/>
      <c r="G125" s="99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2"/>
      <c r="AF125" s="100"/>
      <c r="AG125" s="61" t="str">
        <f>AG77</f>
        <v>Obowiązuje od roku akademickiego: 2020/2021</v>
      </c>
      <c r="AH125" s="61"/>
      <c r="AI125" s="61"/>
      <c r="AJ125" s="61"/>
      <c r="AK125" s="61"/>
      <c r="AL125" s="61"/>
      <c r="AM125" s="61"/>
      <c r="AN125" s="61"/>
      <c r="AO125" s="61"/>
      <c r="AP125" s="61"/>
      <c r="AQ125" s="62"/>
    </row>
    <row r="126" spans="1:45" s="60" customFormat="1" ht="15" x14ac:dyDescent="0.25">
      <c r="A126" s="25"/>
      <c r="B126" s="428" t="s">
        <v>169</v>
      </c>
      <c r="C126" s="428"/>
      <c r="D126" s="428"/>
      <c r="E126" s="428"/>
      <c r="F126" s="428"/>
      <c r="G126" s="428"/>
      <c r="H126" s="428"/>
      <c r="I126" s="428"/>
      <c r="J126" s="428"/>
      <c r="K126" s="428"/>
      <c r="L126" s="428"/>
      <c r="M126" s="428"/>
      <c r="N126" s="428"/>
      <c r="O126" s="428"/>
      <c r="P126" s="428"/>
      <c r="Q126" s="428"/>
      <c r="R126" s="428"/>
      <c r="S126" s="428"/>
      <c r="T126" s="428"/>
      <c r="U126" s="428"/>
      <c r="V126" s="428"/>
      <c r="W126" s="428"/>
      <c r="X126" s="428"/>
      <c r="Y126" s="428"/>
      <c r="Z126" s="428"/>
      <c r="AA126" s="428"/>
      <c r="AB126" s="428"/>
      <c r="AC126" s="428"/>
      <c r="AD126" s="428"/>
      <c r="AE126" s="429"/>
      <c r="AF126" s="102"/>
      <c r="AG126" s="99"/>
      <c r="AH126" s="101"/>
      <c r="AI126" s="101"/>
      <c r="AJ126" s="61"/>
      <c r="AK126" s="61"/>
      <c r="AL126" s="61"/>
      <c r="AM126" s="61"/>
      <c r="AN126" s="61"/>
      <c r="AO126" s="65"/>
      <c r="AP126" s="65"/>
      <c r="AQ126" s="103"/>
    </row>
    <row r="127" spans="1:45" s="60" customFormat="1" ht="15" x14ac:dyDescent="0.25">
      <c r="A127" s="25"/>
      <c r="B127" s="428" t="s">
        <v>170</v>
      </c>
      <c r="C127" s="428"/>
      <c r="D127" s="428"/>
      <c r="E127" s="428"/>
      <c r="F127" s="428"/>
      <c r="G127" s="428"/>
      <c r="H127" s="428"/>
      <c r="I127" s="428"/>
      <c r="J127" s="428"/>
      <c r="K127" s="428"/>
      <c r="L127" s="428"/>
      <c r="M127" s="428"/>
      <c r="N127" s="428"/>
      <c r="O127" s="428"/>
      <c r="P127" s="428"/>
      <c r="Q127" s="428"/>
      <c r="R127" s="428"/>
      <c r="S127" s="428"/>
      <c r="T127" s="428"/>
      <c r="U127" s="428"/>
      <c r="V127" s="428"/>
      <c r="W127" s="428"/>
      <c r="X127" s="428"/>
      <c r="Y127" s="428"/>
      <c r="Z127" s="428"/>
      <c r="AA127" s="428"/>
      <c r="AB127" s="428"/>
      <c r="AC127" s="428"/>
      <c r="AD127" s="428"/>
      <c r="AE127" s="429"/>
      <c r="AF127" s="100"/>
      <c r="AG127" s="106" t="s">
        <v>21</v>
      </c>
      <c r="AH127" s="104"/>
      <c r="AI127" s="104"/>
      <c r="AJ127" s="105"/>
      <c r="AK127" s="107"/>
      <c r="AL127" s="61"/>
      <c r="AM127" s="61"/>
      <c r="AN127" s="107"/>
      <c r="AO127" s="107"/>
      <c r="AP127" s="107"/>
      <c r="AQ127" s="62"/>
    </row>
    <row r="128" spans="1:45" s="60" customFormat="1" ht="15" x14ac:dyDescent="0.25">
      <c r="A128" s="25"/>
      <c r="B128" s="428" t="s">
        <v>180</v>
      </c>
      <c r="C128" s="428"/>
      <c r="D128" s="428"/>
      <c r="E128" s="428"/>
      <c r="F128" s="428"/>
      <c r="G128" s="428"/>
      <c r="H128" s="428"/>
      <c r="I128" s="428"/>
      <c r="J128" s="428"/>
      <c r="K128" s="428"/>
      <c r="L128" s="428"/>
      <c r="M128" s="428"/>
      <c r="N128" s="428"/>
      <c r="O128" s="428"/>
      <c r="P128" s="428"/>
      <c r="Q128" s="428"/>
      <c r="R128" s="428"/>
      <c r="S128" s="428"/>
      <c r="T128" s="428"/>
      <c r="U128" s="428"/>
      <c r="V128" s="428"/>
      <c r="W128" s="428"/>
      <c r="X128" s="428"/>
      <c r="Y128" s="428"/>
      <c r="Z128" s="428"/>
      <c r="AA128" s="428"/>
      <c r="AB128" s="428"/>
      <c r="AC128" s="428"/>
      <c r="AD128" s="428"/>
      <c r="AE128" s="429"/>
      <c r="AF128" s="100"/>
      <c r="AG128" s="105" t="s">
        <v>65</v>
      </c>
      <c r="AH128" s="105" t="s">
        <v>66</v>
      </c>
      <c r="AI128" s="99"/>
      <c r="AJ128" s="101"/>
      <c r="AK128" s="61"/>
      <c r="AL128" s="61"/>
      <c r="AM128" s="61"/>
      <c r="AN128" s="61"/>
      <c r="AO128" s="61"/>
      <c r="AP128" s="61"/>
      <c r="AQ128" s="108"/>
    </row>
    <row r="129" spans="1:43" s="60" customFormat="1" ht="15" x14ac:dyDescent="0.25">
      <c r="A129" s="25"/>
      <c r="B129" s="242" t="s">
        <v>183</v>
      </c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147"/>
      <c r="AE129" s="147"/>
      <c r="AF129" s="100"/>
      <c r="AG129" s="104" t="s">
        <v>67</v>
      </c>
      <c r="AH129" s="104" t="s">
        <v>68</v>
      </c>
      <c r="AI129" s="109"/>
      <c r="AJ129" s="109"/>
      <c r="AK129" s="61"/>
      <c r="AL129" s="61"/>
      <c r="AM129" s="61"/>
      <c r="AN129" s="61"/>
      <c r="AO129" s="61"/>
      <c r="AP129" s="61"/>
      <c r="AQ129" s="62"/>
    </row>
    <row r="130" spans="1:43" s="60" customFormat="1" ht="15" x14ac:dyDescent="0.25">
      <c r="A130" s="25"/>
      <c r="B130" s="243" t="s">
        <v>179</v>
      </c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147"/>
      <c r="AE130" s="147"/>
      <c r="AF130" s="100"/>
      <c r="AG130" s="105" t="s">
        <v>61</v>
      </c>
      <c r="AH130" s="250" t="s">
        <v>69</v>
      </c>
      <c r="AI130" s="99"/>
      <c r="AJ130" s="99"/>
      <c r="AK130" s="61"/>
      <c r="AL130" s="61"/>
      <c r="AM130" s="61"/>
      <c r="AN130" s="61"/>
      <c r="AO130" s="61"/>
      <c r="AP130" s="61"/>
      <c r="AQ130" s="62"/>
    </row>
    <row r="131" spans="1:43" s="60" customFormat="1" ht="15" x14ac:dyDescent="0.25">
      <c r="A131" s="25"/>
      <c r="B131" s="243" t="s">
        <v>171</v>
      </c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147"/>
      <c r="AE131" s="147"/>
      <c r="AF131" s="100"/>
      <c r="AG131" s="105" t="s">
        <v>70</v>
      </c>
      <c r="AH131" s="105" t="s">
        <v>71</v>
      </c>
      <c r="AI131" s="99"/>
      <c r="AJ131" s="99"/>
      <c r="AK131" s="61"/>
      <c r="AL131" s="61"/>
      <c r="AM131" s="61"/>
      <c r="AN131" s="61"/>
      <c r="AO131" s="61"/>
      <c r="AP131" s="61"/>
      <c r="AQ131" s="62"/>
    </row>
    <row r="132" spans="1:43" s="60" customFormat="1" ht="15" x14ac:dyDescent="0.25">
      <c r="A132" s="25"/>
      <c r="B132" s="243" t="s">
        <v>172</v>
      </c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147"/>
      <c r="AE132" s="147"/>
      <c r="AF132" s="100"/>
      <c r="AG132" s="105" t="s">
        <v>22</v>
      </c>
      <c r="AH132" s="105" t="s">
        <v>72</v>
      </c>
      <c r="AI132" s="99"/>
      <c r="AJ132" s="101"/>
      <c r="AK132" s="61"/>
      <c r="AL132" s="61"/>
      <c r="AM132" s="61"/>
      <c r="AN132" s="61"/>
      <c r="AO132" s="61"/>
      <c r="AP132" s="61"/>
      <c r="AQ132" s="62"/>
    </row>
    <row r="133" spans="1:43" s="60" customFormat="1" ht="15" x14ac:dyDescent="0.25">
      <c r="A133" s="25"/>
      <c r="B133" s="3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38"/>
      <c r="N133" s="38"/>
      <c r="O133" s="38"/>
      <c r="P133" s="38"/>
      <c r="Q133" s="110"/>
      <c r="R133" s="110"/>
      <c r="S133" s="110"/>
      <c r="T133" s="101"/>
      <c r="U133" s="101"/>
      <c r="V133" s="101"/>
      <c r="W133" s="101"/>
      <c r="X133" s="101"/>
      <c r="Y133" s="101"/>
      <c r="Z133" s="101"/>
      <c r="AA133" s="101"/>
      <c r="AB133" s="61"/>
      <c r="AC133" s="61"/>
      <c r="AD133" s="61"/>
      <c r="AE133" s="62"/>
      <c r="AF133" s="100"/>
      <c r="AG133" s="104" t="s">
        <v>73</v>
      </c>
      <c r="AH133" s="104" t="s">
        <v>74</v>
      </c>
      <c r="AI133" s="99"/>
      <c r="AJ133" s="101"/>
      <c r="AK133" s="61"/>
      <c r="AL133" s="61"/>
      <c r="AM133" s="61"/>
      <c r="AN133" s="61"/>
      <c r="AO133" s="61"/>
      <c r="AP133" s="61"/>
      <c r="AQ133" s="62"/>
    </row>
    <row r="134" spans="1:43" s="60" customFormat="1" ht="15" x14ac:dyDescent="0.25">
      <c r="A134" s="25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99"/>
      <c r="R134" s="99"/>
      <c r="S134" s="99"/>
      <c r="T134" s="101"/>
      <c r="U134" s="101"/>
      <c r="V134" s="101"/>
      <c r="W134" s="101"/>
      <c r="X134" s="101"/>
      <c r="Y134" s="101"/>
      <c r="Z134" s="101"/>
      <c r="AA134" s="101"/>
      <c r="AB134" s="61"/>
      <c r="AC134" s="61"/>
      <c r="AD134" s="61"/>
      <c r="AE134" s="62"/>
      <c r="AF134" s="100"/>
      <c r="AG134" s="111"/>
      <c r="AH134" s="104" t="s">
        <v>75</v>
      </c>
      <c r="AJ134" s="101"/>
      <c r="AK134" s="61"/>
      <c r="AL134" s="61"/>
      <c r="AM134" s="61"/>
      <c r="AN134" s="61"/>
      <c r="AO134" s="61"/>
      <c r="AP134" s="61"/>
      <c r="AQ134" s="62"/>
    </row>
    <row r="135" spans="1:43" s="60" customFormat="1" ht="14.4" thickBot="1" x14ac:dyDescent="0.3">
      <c r="A135" s="112"/>
      <c r="B135" s="113"/>
      <c r="C135" s="113"/>
      <c r="D135" s="113"/>
      <c r="E135" s="114"/>
      <c r="F135" s="114"/>
      <c r="G135" s="114"/>
      <c r="H135" s="114"/>
      <c r="I135" s="114"/>
      <c r="J135" s="114"/>
      <c r="K135" s="113"/>
      <c r="L135" s="113"/>
      <c r="M135" s="113"/>
      <c r="N135" s="113"/>
      <c r="O135" s="113"/>
      <c r="P135" s="113"/>
      <c r="Q135" s="113"/>
      <c r="R135" s="113"/>
      <c r="S135" s="113"/>
      <c r="T135" s="115"/>
      <c r="U135" s="116"/>
      <c r="V135" s="116"/>
      <c r="W135" s="116"/>
      <c r="X135" s="115"/>
      <c r="Y135" s="116"/>
      <c r="Z135" s="116"/>
      <c r="AA135" s="116"/>
      <c r="AB135" s="116"/>
      <c r="AC135" s="116"/>
      <c r="AD135" s="116"/>
      <c r="AE135" s="117"/>
      <c r="AF135" s="251" t="s">
        <v>30</v>
      </c>
      <c r="AG135" s="252"/>
      <c r="AH135" s="252"/>
      <c r="AI135" s="252"/>
      <c r="AJ135" s="252"/>
      <c r="AK135" s="252"/>
      <c r="AL135" s="252"/>
      <c r="AM135" s="252"/>
      <c r="AN135" s="252"/>
      <c r="AO135" s="252"/>
      <c r="AP135" s="252"/>
      <c r="AQ135" s="253"/>
    </row>
    <row r="136" spans="1:43" s="60" customFormat="1" ht="25.05" customHeight="1" x14ac:dyDescent="0.25">
      <c r="A136" s="373"/>
      <c r="B136" s="374"/>
      <c r="C136" s="375"/>
      <c r="D136" s="376" t="str">
        <f>D45</f>
        <v>PLAN  STUDIÓW  NR VIII</v>
      </c>
      <c r="E136" s="377"/>
      <c r="F136" s="377"/>
      <c r="G136" s="377"/>
      <c r="H136" s="377"/>
      <c r="I136" s="377"/>
      <c r="J136" s="377"/>
      <c r="K136" s="377"/>
      <c r="L136" s="377"/>
      <c r="M136" s="377"/>
      <c r="N136" s="377"/>
      <c r="O136" s="377"/>
      <c r="P136" s="377"/>
      <c r="Q136" s="377"/>
      <c r="R136" s="377"/>
      <c r="S136" s="377"/>
      <c r="T136" s="377"/>
      <c r="U136" s="377"/>
      <c r="V136" s="377"/>
      <c r="W136" s="377"/>
      <c r="X136" s="377"/>
      <c r="Y136" s="377"/>
      <c r="Z136" s="377"/>
      <c r="AA136" s="377"/>
      <c r="AB136" s="378"/>
      <c r="AC136" s="378"/>
      <c r="AD136" s="378"/>
      <c r="AE136" s="379"/>
      <c r="AF136" s="384"/>
      <c r="AG136" s="278"/>
      <c r="AH136" s="278"/>
      <c r="AI136" s="278"/>
      <c r="AJ136" s="278"/>
      <c r="AK136" s="278"/>
      <c r="AL136" s="278"/>
      <c r="AM136" s="278"/>
      <c r="AN136" s="278"/>
      <c r="AO136" s="278"/>
      <c r="AP136" s="278"/>
      <c r="AQ136" s="385"/>
    </row>
    <row r="137" spans="1:43" s="60" customFormat="1" ht="25.05" customHeight="1" x14ac:dyDescent="0.25">
      <c r="A137" s="386" t="s">
        <v>97</v>
      </c>
      <c r="B137" s="362"/>
      <c r="C137" s="387"/>
      <c r="D137" s="380"/>
      <c r="E137" s="381"/>
      <c r="F137" s="381"/>
      <c r="G137" s="381"/>
      <c r="H137" s="381"/>
      <c r="I137" s="381"/>
      <c r="J137" s="381"/>
      <c r="K137" s="381"/>
      <c r="L137" s="381"/>
      <c r="M137" s="381"/>
      <c r="N137" s="381"/>
      <c r="O137" s="381"/>
      <c r="P137" s="381"/>
      <c r="Q137" s="381"/>
      <c r="R137" s="381"/>
      <c r="S137" s="381"/>
      <c r="T137" s="381"/>
      <c r="U137" s="381"/>
      <c r="V137" s="381"/>
      <c r="W137" s="381"/>
      <c r="X137" s="381"/>
      <c r="Y137" s="381"/>
      <c r="Z137" s="381"/>
      <c r="AA137" s="381"/>
      <c r="AB137" s="382"/>
      <c r="AC137" s="382"/>
      <c r="AD137" s="382"/>
      <c r="AE137" s="383"/>
      <c r="AF137" s="386"/>
      <c r="AG137" s="281"/>
      <c r="AH137" s="281"/>
      <c r="AI137" s="281"/>
      <c r="AJ137" s="281"/>
      <c r="AK137" s="281"/>
      <c r="AL137" s="281"/>
      <c r="AM137" s="281"/>
      <c r="AN137" s="281"/>
      <c r="AO137" s="281"/>
      <c r="AP137" s="281"/>
      <c r="AQ137" s="388"/>
    </row>
    <row r="138" spans="1:43" s="60" customFormat="1" ht="16.05" customHeight="1" x14ac:dyDescent="0.25">
      <c r="A138" s="386" t="s">
        <v>98</v>
      </c>
      <c r="B138" s="362"/>
      <c r="C138" s="387"/>
      <c r="D138" s="2" t="s">
        <v>52</v>
      </c>
      <c r="E138" s="63"/>
      <c r="F138" s="63"/>
      <c r="G138" s="63"/>
      <c r="H138" s="63"/>
      <c r="I138" s="64" t="str">
        <f>(D8)</f>
        <v>PROFIL OGÓLNOAKADEMICKI</v>
      </c>
      <c r="J138" s="4"/>
      <c r="K138" s="63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2"/>
      <c r="W138" s="2"/>
      <c r="X138" s="64"/>
      <c r="Y138" s="64"/>
      <c r="Z138" s="2"/>
      <c r="AA138" s="2"/>
      <c r="AB138" s="4"/>
      <c r="AC138" s="2"/>
      <c r="AD138" s="2"/>
      <c r="AE138" s="2"/>
      <c r="AF138" s="358"/>
      <c r="AG138" s="359"/>
      <c r="AH138" s="359"/>
      <c r="AI138" s="359"/>
      <c r="AJ138" s="359"/>
      <c r="AK138" s="359"/>
      <c r="AL138" s="359"/>
      <c r="AM138" s="359"/>
      <c r="AN138" s="359"/>
      <c r="AO138" s="359"/>
      <c r="AP138" s="359"/>
      <c r="AQ138" s="360"/>
    </row>
    <row r="139" spans="1:43" s="60" customFormat="1" ht="16.05" customHeight="1" x14ac:dyDescent="0.25">
      <c r="A139" s="361" t="s">
        <v>53</v>
      </c>
      <c r="B139" s="362"/>
      <c r="C139" s="387"/>
      <c r="D139" s="2" t="s">
        <v>39</v>
      </c>
      <c r="E139" s="63"/>
      <c r="F139" s="63"/>
      <c r="G139" s="2"/>
      <c r="H139" s="2"/>
      <c r="I139" s="64" t="str">
        <f>(D9)</f>
        <v>STUDIA PIERWSZEGO STOPNIA (4-letnie inżynierskie)</v>
      </c>
      <c r="J139" s="4"/>
      <c r="K139" s="64"/>
      <c r="L139" s="64"/>
      <c r="M139" s="65"/>
      <c r="N139" s="63"/>
      <c r="O139" s="64"/>
      <c r="P139" s="64"/>
      <c r="Q139" s="64"/>
      <c r="R139" s="64"/>
      <c r="S139" s="64"/>
      <c r="T139" s="64"/>
      <c r="U139" s="64"/>
      <c r="V139" s="2"/>
      <c r="W139" s="2"/>
      <c r="X139" s="64"/>
      <c r="Y139" s="64"/>
      <c r="Z139" s="2"/>
      <c r="AA139" s="2"/>
      <c r="AB139" s="4"/>
      <c r="AC139" s="54"/>
      <c r="AD139" s="54"/>
      <c r="AE139" s="54"/>
      <c r="AF139" s="358"/>
      <c r="AG139" s="359"/>
      <c r="AH139" s="359"/>
      <c r="AI139" s="359"/>
      <c r="AJ139" s="359"/>
      <c r="AK139" s="359"/>
      <c r="AL139" s="359"/>
      <c r="AM139" s="359"/>
      <c r="AN139" s="359"/>
      <c r="AO139" s="359"/>
      <c r="AP139" s="359"/>
      <c r="AQ139" s="360"/>
    </row>
    <row r="140" spans="1:43" s="60" customFormat="1" ht="16.05" customHeight="1" x14ac:dyDescent="0.25">
      <c r="A140" s="52"/>
      <c r="B140" s="27"/>
      <c r="C140" s="53"/>
      <c r="D140" s="2" t="s">
        <v>38</v>
      </c>
      <c r="E140" s="63"/>
      <c r="F140" s="63"/>
      <c r="G140" s="2"/>
      <c r="H140" s="2"/>
      <c r="I140" s="64" t="str">
        <f>(D10)</f>
        <v>STUDIA NIESTACJONARNE</v>
      </c>
      <c r="J140" s="4"/>
      <c r="K140" s="64"/>
      <c r="L140" s="64"/>
      <c r="M140" s="65"/>
      <c r="N140" s="63"/>
      <c r="O140" s="64"/>
      <c r="P140" s="64"/>
      <c r="Q140" s="64"/>
      <c r="R140" s="64"/>
      <c r="S140" s="64"/>
      <c r="T140" s="64"/>
      <c r="U140" s="64"/>
      <c r="V140" s="2"/>
      <c r="W140" s="2"/>
      <c r="X140" s="64"/>
      <c r="Y140" s="64"/>
      <c r="Z140" s="2"/>
      <c r="AA140" s="2"/>
      <c r="AB140" s="4"/>
      <c r="AC140" s="54"/>
      <c r="AD140" s="54"/>
      <c r="AE140" s="54"/>
      <c r="AF140" s="358" t="s">
        <v>90</v>
      </c>
      <c r="AG140" s="359"/>
      <c r="AH140" s="359"/>
      <c r="AI140" s="359"/>
      <c r="AJ140" s="359"/>
      <c r="AK140" s="359"/>
      <c r="AL140" s="359"/>
      <c r="AM140" s="359"/>
      <c r="AN140" s="359"/>
      <c r="AO140" s="359"/>
      <c r="AP140" s="359"/>
      <c r="AQ140" s="360"/>
    </row>
    <row r="141" spans="1:43" s="60" customFormat="1" ht="16.05" customHeight="1" x14ac:dyDescent="0.25">
      <c r="A141" s="358" t="s">
        <v>34</v>
      </c>
      <c r="B141" s="359"/>
      <c r="C141" s="389"/>
      <c r="D141" s="2" t="s">
        <v>0</v>
      </c>
      <c r="E141" s="2"/>
      <c r="F141" s="2"/>
      <c r="G141" s="2"/>
      <c r="H141" s="2"/>
      <c r="I141" s="64" t="str">
        <f>(D7)</f>
        <v>INŻYNIERIA ŚRODOWISKA</v>
      </c>
      <c r="J141" s="4"/>
      <c r="K141" s="64"/>
      <c r="L141" s="64"/>
      <c r="M141" s="64"/>
      <c r="N141" s="63"/>
      <c r="O141" s="64"/>
      <c r="P141" s="64"/>
      <c r="Q141" s="64"/>
      <c r="R141" s="64"/>
      <c r="S141" s="64"/>
      <c r="T141" s="64"/>
      <c r="U141" s="64"/>
      <c r="V141" s="2"/>
      <c r="W141" s="2"/>
      <c r="X141" s="64"/>
      <c r="Y141" s="64"/>
      <c r="Z141" s="2"/>
      <c r="AA141" s="2"/>
      <c r="AB141" s="4"/>
      <c r="AC141" s="54"/>
      <c r="AD141" s="54"/>
      <c r="AE141" s="54"/>
      <c r="AF141" s="358" t="s">
        <v>51</v>
      </c>
      <c r="AG141" s="359"/>
      <c r="AH141" s="359"/>
      <c r="AI141" s="359"/>
      <c r="AJ141" s="359"/>
      <c r="AK141" s="359"/>
      <c r="AL141" s="359"/>
      <c r="AM141" s="359"/>
      <c r="AN141" s="359"/>
      <c r="AO141" s="359"/>
      <c r="AP141" s="359"/>
      <c r="AQ141" s="360"/>
    </row>
    <row r="142" spans="1:43" s="60" customFormat="1" ht="16.05" customHeight="1" x14ac:dyDescent="0.25">
      <c r="A142" s="361" t="s">
        <v>35</v>
      </c>
      <c r="B142" s="362"/>
      <c r="C142" s="387"/>
      <c r="D142" s="5"/>
      <c r="E142" s="2"/>
      <c r="F142" s="2"/>
      <c r="G142" s="2"/>
      <c r="H142" s="2"/>
      <c r="I142" s="64"/>
      <c r="J142" s="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2"/>
      <c r="W142" s="2"/>
      <c r="X142" s="64"/>
      <c r="Y142" s="64"/>
      <c r="Z142" s="2"/>
      <c r="AA142" s="2"/>
      <c r="AB142" s="4"/>
      <c r="AC142" s="2"/>
      <c r="AD142" s="2"/>
      <c r="AE142" s="2"/>
      <c r="AF142" s="361"/>
      <c r="AG142" s="362"/>
      <c r="AH142" s="362"/>
      <c r="AI142" s="362"/>
      <c r="AJ142" s="362"/>
      <c r="AK142" s="362"/>
      <c r="AL142" s="362"/>
      <c r="AM142" s="362"/>
      <c r="AN142" s="362"/>
      <c r="AO142" s="362"/>
      <c r="AP142" s="362"/>
      <c r="AQ142" s="363"/>
    </row>
    <row r="143" spans="1:43" s="60" customFormat="1" ht="16.05" customHeight="1" thickBot="1" x14ac:dyDescent="0.3">
      <c r="A143" s="390"/>
      <c r="B143" s="391"/>
      <c r="C143" s="392"/>
      <c r="D143" s="66"/>
      <c r="E143" s="28"/>
      <c r="F143" s="28"/>
      <c r="G143" s="28"/>
      <c r="H143" s="28"/>
      <c r="I143" s="28"/>
      <c r="J143" s="28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56"/>
      <c r="W143" s="56"/>
      <c r="X143" s="67"/>
      <c r="Y143" s="67"/>
      <c r="Z143" s="56"/>
      <c r="AA143" s="56"/>
      <c r="AB143" s="28"/>
      <c r="AC143" s="6"/>
      <c r="AD143" s="6"/>
      <c r="AE143" s="6"/>
      <c r="AF143" s="364"/>
      <c r="AG143" s="365"/>
      <c r="AH143" s="365"/>
      <c r="AI143" s="365"/>
      <c r="AJ143" s="365"/>
      <c r="AK143" s="365"/>
      <c r="AL143" s="365"/>
      <c r="AM143" s="365"/>
      <c r="AN143" s="365"/>
      <c r="AO143" s="365"/>
      <c r="AP143" s="365"/>
      <c r="AQ143" s="366"/>
    </row>
    <row r="144" spans="1:43" s="60" customFormat="1" ht="7.5" customHeight="1" thickBot="1" x14ac:dyDescent="0.3">
      <c r="A144" s="131"/>
      <c r="B144" s="71"/>
      <c r="C144" s="71"/>
      <c r="D144" s="132"/>
      <c r="E144" s="61"/>
      <c r="F144" s="61"/>
      <c r="G144" s="61"/>
      <c r="H144" s="61"/>
      <c r="I144" s="61"/>
      <c r="J144" s="61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07"/>
      <c r="W144" s="107"/>
      <c r="X144" s="133"/>
      <c r="Y144" s="133"/>
      <c r="Z144" s="107"/>
      <c r="AA144" s="107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61"/>
      <c r="AQ144" s="62"/>
    </row>
    <row r="145" spans="1:43" s="60" customFormat="1" x14ac:dyDescent="0.25">
      <c r="A145" s="393" t="s">
        <v>76</v>
      </c>
      <c r="B145" s="396" t="s">
        <v>45</v>
      </c>
      <c r="C145" s="350"/>
      <c r="D145" s="349" t="s">
        <v>2</v>
      </c>
      <c r="E145" s="350"/>
      <c r="F145" s="351"/>
      <c r="G145" s="355" t="s">
        <v>3</v>
      </c>
      <c r="H145" s="325"/>
      <c r="I145" s="325"/>
      <c r="J145" s="325"/>
      <c r="K145" s="325"/>
      <c r="L145" s="356" t="s">
        <v>79</v>
      </c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  <c r="Y145" s="325"/>
      <c r="Z145" s="325"/>
      <c r="AA145" s="325"/>
      <c r="AB145" s="325"/>
      <c r="AC145" s="325"/>
      <c r="AD145" s="325"/>
      <c r="AE145" s="325"/>
      <c r="AF145" s="325"/>
      <c r="AG145" s="325"/>
      <c r="AH145" s="325"/>
      <c r="AI145" s="325"/>
      <c r="AJ145" s="325"/>
      <c r="AK145" s="325"/>
      <c r="AL145" s="325"/>
      <c r="AM145" s="325"/>
      <c r="AN145" s="325"/>
      <c r="AO145" s="325"/>
      <c r="AP145" s="325"/>
      <c r="AQ145" s="326"/>
    </row>
    <row r="146" spans="1:43" s="60" customFormat="1" x14ac:dyDescent="0.25">
      <c r="A146" s="394"/>
      <c r="B146" s="397"/>
      <c r="C146" s="353"/>
      <c r="D146" s="352"/>
      <c r="E146" s="353"/>
      <c r="F146" s="354"/>
      <c r="G146" s="314" t="s">
        <v>4</v>
      </c>
      <c r="H146" s="302" t="s">
        <v>5</v>
      </c>
      <c r="I146" s="302"/>
      <c r="J146" s="302"/>
      <c r="K146" s="304"/>
      <c r="L146" s="319" t="s">
        <v>55</v>
      </c>
      <c r="M146" s="320"/>
      <c r="N146" s="320"/>
      <c r="O146" s="321"/>
      <c r="P146" s="319" t="s">
        <v>56</v>
      </c>
      <c r="Q146" s="320"/>
      <c r="R146" s="320"/>
      <c r="S146" s="321"/>
      <c r="T146" s="319" t="s">
        <v>57</v>
      </c>
      <c r="U146" s="320"/>
      <c r="V146" s="320"/>
      <c r="W146" s="321"/>
      <c r="X146" s="319" t="s">
        <v>86</v>
      </c>
      <c r="Y146" s="320"/>
      <c r="Z146" s="320"/>
      <c r="AA146" s="321"/>
      <c r="AB146" s="319" t="s">
        <v>58</v>
      </c>
      <c r="AC146" s="320"/>
      <c r="AD146" s="320"/>
      <c r="AE146" s="321"/>
      <c r="AF146" s="319" t="s">
        <v>59</v>
      </c>
      <c r="AG146" s="320"/>
      <c r="AH146" s="320"/>
      <c r="AI146" s="321"/>
      <c r="AJ146" s="319" t="s">
        <v>60</v>
      </c>
      <c r="AK146" s="320"/>
      <c r="AL146" s="320"/>
      <c r="AM146" s="321"/>
      <c r="AN146" s="319" t="s">
        <v>87</v>
      </c>
      <c r="AO146" s="320"/>
      <c r="AP146" s="320"/>
      <c r="AQ146" s="321"/>
    </row>
    <row r="147" spans="1:43" s="60" customFormat="1" ht="12.75" customHeight="1" x14ac:dyDescent="0.25">
      <c r="A147" s="394"/>
      <c r="B147" s="397"/>
      <c r="C147" s="353"/>
      <c r="D147" s="293" t="s">
        <v>6</v>
      </c>
      <c r="E147" s="370" t="s">
        <v>7</v>
      </c>
      <c r="F147" s="297" t="s">
        <v>36</v>
      </c>
      <c r="G147" s="357"/>
      <c r="H147" s="302" t="s">
        <v>8</v>
      </c>
      <c r="I147" s="302" t="s">
        <v>9</v>
      </c>
      <c r="J147" s="302" t="s">
        <v>61</v>
      </c>
      <c r="K147" s="304" t="s">
        <v>33</v>
      </c>
      <c r="L147" s="367" t="s">
        <v>85</v>
      </c>
      <c r="M147" s="368"/>
      <c r="N147" s="368"/>
      <c r="O147" s="368"/>
      <c r="P147" s="368"/>
      <c r="Q147" s="368"/>
      <c r="R147" s="368"/>
      <c r="S147" s="368"/>
      <c r="T147" s="368"/>
      <c r="U147" s="368"/>
      <c r="V147" s="368"/>
      <c r="W147" s="368"/>
      <c r="X147" s="368"/>
      <c r="Y147" s="368"/>
      <c r="Z147" s="368"/>
      <c r="AA147" s="368"/>
      <c r="AB147" s="368"/>
      <c r="AC147" s="368"/>
      <c r="AD147" s="368"/>
      <c r="AE147" s="368"/>
      <c r="AF147" s="368"/>
      <c r="AG147" s="368"/>
      <c r="AH147" s="368"/>
      <c r="AI147" s="368"/>
      <c r="AJ147" s="368"/>
      <c r="AK147" s="368"/>
      <c r="AL147" s="368"/>
      <c r="AM147" s="368"/>
      <c r="AN147" s="368"/>
      <c r="AO147" s="368"/>
      <c r="AP147" s="368"/>
      <c r="AQ147" s="369"/>
    </row>
    <row r="148" spans="1:43" s="60" customFormat="1" x14ac:dyDescent="0.25">
      <c r="A148" s="394"/>
      <c r="B148" s="397"/>
      <c r="C148" s="353"/>
      <c r="D148" s="293"/>
      <c r="E148" s="371"/>
      <c r="F148" s="298"/>
      <c r="G148" s="357"/>
      <c r="H148" s="302"/>
      <c r="I148" s="302"/>
      <c r="J148" s="302"/>
      <c r="K148" s="304"/>
      <c r="L148" s="314" t="s">
        <v>8</v>
      </c>
      <c r="M148" s="316" t="s">
        <v>9</v>
      </c>
      <c r="N148" s="318" t="s">
        <v>10</v>
      </c>
      <c r="O148" s="297" t="s">
        <v>62</v>
      </c>
      <c r="P148" s="314" t="s">
        <v>8</v>
      </c>
      <c r="Q148" s="316" t="s">
        <v>9</v>
      </c>
      <c r="R148" s="318" t="s">
        <v>10</v>
      </c>
      <c r="S148" s="297" t="s">
        <v>62</v>
      </c>
      <c r="T148" s="314" t="s">
        <v>8</v>
      </c>
      <c r="U148" s="316" t="s">
        <v>9</v>
      </c>
      <c r="V148" s="318" t="s">
        <v>10</v>
      </c>
      <c r="W148" s="297" t="s">
        <v>62</v>
      </c>
      <c r="X148" s="314" t="s">
        <v>8</v>
      </c>
      <c r="Y148" s="316" t="s">
        <v>9</v>
      </c>
      <c r="Z148" s="318" t="s">
        <v>10</v>
      </c>
      <c r="AA148" s="297" t="s">
        <v>62</v>
      </c>
      <c r="AB148" s="314" t="s">
        <v>8</v>
      </c>
      <c r="AC148" s="316" t="s">
        <v>9</v>
      </c>
      <c r="AD148" s="318" t="s">
        <v>10</v>
      </c>
      <c r="AE148" s="297" t="s">
        <v>62</v>
      </c>
      <c r="AF148" s="314" t="s">
        <v>8</v>
      </c>
      <c r="AG148" s="316" t="s">
        <v>9</v>
      </c>
      <c r="AH148" s="318" t="s">
        <v>10</v>
      </c>
      <c r="AI148" s="297" t="s">
        <v>62</v>
      </c>
      <c r="AJ148" s="314" t="s">
        <v>8</v>
      </c>
      <c r="AK148" s="316" t="s">
        <v>9</v>
      </c>
      <c r="AL148" s="318" t="s">
        <v>10</v>
      </c>
      <c r="AM148" s="297" t="s">
        <v>62</v>
      </c>
      <c r="AN148" s="314" t="s">
        <v>8</v>
      </c>
      <c r="AO148" s="316" t="s">
        <v>9</v>
      </c>
      <c r="AP148" s="318" t="s">
        <v>10</v>
      </c>
      <c r="AQ148" s="297" t="s">
        <v>62</v>
      </c>
    </row>
    <row r="149" spans="1:43" s="60" customFormat="1" ht="13.8" thickBot="1" x14ac:dyDescent="0.3">
      <c r="A149" s="395"/>
      <c r="B149" s="398"/>
      <c r="C149" s="399"/>
      <c r="D149" s="294"/>
      <c r="E149" s="372"/>
      <c r="F149" s="299"/>
      <c r="G149" s="315"/>
      <c r="H149" s="303"/>
      <c r="I149" s="303"/>
      <c r="J149" s="303"/>
      <c r="K149" s="305"/>
      <c r="L149" s="315"/>
      <c r="M149" s="317"/>
      <c r="N149" s="296"/>
      <c r="O149" s="299"/>
      <c r="P149" s="315"/>
      <c r="Q149" s="317"/>
      <c r="R149" s="296"/>
      <c r="S149" s="299"/>
      <c r="T149" s="315"/>
      <c r="U149" s="317"/>
      <c r="V149" s="296"/>
      <c r="W149" s="299"/>
      <c r="X149" s="315"/>
      <c r="Y149" s="317"/>
      <c r="Z149" s="296"/>
      <c r="AA149" s="299"/>
      <c r="AB149" s="315"/>
      <c r="AC149" s="317"/>
      <c r="AD149" s="296"/>
      <c r="AE149" s="299"/>
      <c r="AF149" s="315"/>
      <c r="AG149" s="317"/>
      <c r="AH149" s="296"/>
      <c r="AI149" s="299"/>
      <c r="AJ149" s="315"/>
      <c r="AK149" s="317"/>
      <c r="AL149" s="296"/>
      <c r="AM149" s="299"/>
      <c r="AN149" s="315"/>
      <c r="AO149" s="317"/>
      <c r="AP149" s="296"/>
      <c r="AQ149" s="299"/>
    </row>
    <row r="150" spans="1:43" s="130" customFormat="1" ht="18" customHeight="1" thickBot="1" x14ac:dyDescent="0.3">
      <c r="A150" s="72" t="s">
        <v>31</v>
      </c>
      <c r="B150" s="346" t="s">
        <v>80</v>
      </c>
      <c r="C150" s="346"/>
      <c r="D150" s="423"/>
      <c r="E150" s="423"/>
      <c r="F150" s="134"/>
      <c r="G150" s="134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3"/>
      <c r="AC150" s="423"/>
      <c r="AD150" s="423"/>
      <c r="AE150" s="423"/>
      <c r="AF150" s="423"/>
      <c r="AG150" s="423"/>
      <c r="AH150" s="423"/>
      <c r="AI150" s="423"/>
      <c r="AJ150" s="423"/>
      <c r="AK150" s="423"/>
      <c r="AL150" s="423"/>
      <c r="AM150" s="423"/>
      <c r="AN150" s="423"/>
      <c r="AO150" s="423"/>
      <c r="AP150" s="423"/>
      <c r="AQ150" s="424"/>
    </row>
    <row r="151" spans="1:43" s="60" customFormat="1" ht="18" customHeight="1" x14ac:dyDescent="0.25">
      <c r="A151" s="10" t="s">
        <v>12</v>
      </c>
      <c r="B151" s="414" t="s">
        <v>111</v>
      </c>
      <c r="C151" s="415"/>
      <c r="D151" s="229">
        <v>2</v>
      </c>
      <c r="E151" s="179">
        <v>2</v>
      </c>
      <c r="F151" s="180">
        <v>8</v>
      </c>
      <c r="G151" s="166">
        <f>SUM(H151:K151)</f>
        <v>64</v>
      </c>
      <c r="H151" s="182">
        <f>(L151+P151+T151+X151+AB151+AF151+AJ151+AN151)</f>
        <v>32</v>
      </c>
      <c r="I151" s="182">
        <f t="shared" ref="I151:K152" si="19">(M151+Q151+U151+Y151+AC151+AG151+AK151+AO151)</f>
        <v>0</v>
      </c>
      <c r="J151" s="182">
        <f t="shared" si="19"/>
        <v>16</v>
      </c>
      <c r="K151" s="182">
        <f t="shared" si="19"/>
        <v>16</v>
      </c>
      <c r="L151" s="209"/>
      <c r="M151" s="210"/>
      <c r="N151" s="210"/>
      <c r="O151" s="211"/>
      <c r="P151" s="194"/>
      <c r="Q151" s="194"/>
      <c r="R151" s="194"/>
      <c r="S151" s="195"/>
      <c r="T151" s="208">
        <v>16</v>
      </c>
      <c r="U151" s="194"/>
      <c r="V151" s="194">
        <v>16</v>
      </c>
      <c r="W151" s="195"/>
      <c r="X151" s="208">
        <v>16</v>
      </c>
      <c r="Y151" s="194"/>
      <c r="Z151" s="194"/>
      <c r="AA151" s="195">
        <v>16</v>
      </c>
      <c r="AB151" s="212"/>
      <c r="AC151" s="213"/>
      <c r="AD151" s="213"/>
      <c r="AE151" s="203"/>
      <c r="AF151" s="214"/>
      <c r="AG151" s="213"/>
      <c r="AH151" s="213"/>
      <c r="AI151" s="207"/>
      <c r="AJ151" s="215"/>
      <c r="AK151" s="216"/>
      <c r="AL151" s="216"/>
      <c r="AM151" s="202"/>
      <c r="AN151" s="214"/>
      <c r="AO151" s="213"/>
      <c r="AP151" s="213"/>
      <c r="AQ151" s="203"/>
    </row>
    <row r="152" spans="1:43" s="60" customFormat="1" ht="18" customHeight="1" x14ac:dyDescent="0.25">
      <c r="A152" s="10" t="s">
        <v>13</v>
      </c>
      <c r="B152" s="416" t="s">
        <v>121</v>
      </c>
      <c r="C152" s="417"/>
      <c r="D152" s="229">
        <v>1</v>
      </c>
      <c r="E152" s="179">
        <v>1</v>
      </c>
      <c r="F152" s="180">
        <v>5</v>
      </c>
      <c r="G152" s="166">
        <f>SUM(H152:K152)</f>
        <v>32</v>
      </c>
      <c r="H152" s="182">
        <f>(L152+P152+T152+X152+AB152+AF152+AJ152+AN152)</f>
        <v>16</v>
      </c>
      <c r="I152" s="182">
        <f t="shared" si="19"/>
        <v>0</v>
      </c>
      <c r="J152" s="182">
        <f t="shared" si="19"/>
        <v>0</v>
      </c>
      <c r="K152" s="182">
        <f t="shared" si="19"/>
        <v>16</v>
      </c>
      <c r="L152" s="217"/>
      <c r="M152" s="218"/>
      <c r="N152" s="218"/>
      <c r="O152" s="219"/>
      <c r="P152" s="194"/>
      <c r="Q152" s="194"/>
      <c r="R152" s="194"/>
      <c r="S152" s="195"/>
      <c r="T152" s="193"/>
      <c r="U152" s="194"/>
      <c r="V152" s="194"/>
      <c r="W152" s="195"/>
      <c r="X152" s="194"/>
      <c r="Y152" s="194"/>
      <c r="Z152" s="194"/>
      <c r="AA152" s="195"/>
      <c r="AB152" s="194"/>
      <c r="AC152" s="164"/>
      <c r="AD152" s="164"/>
      <c r="AE152" s="220"/>
      <c r="AF152" s="208">
        <v>16</v>
      </c>
      <c r="AG152" s="199"/>
      <c r="AH152" s="199"/>
      <c r="AI152" s="201">
        <v>16</v>
      </c>
      <c r="AJ152" s="212"/>
      <c r="AK152" s="213"/>
      <c r="AL152" s="213"/>
      <c r="AM152" s="203"/>
      <c r="AN152" s="214"/>
      <c r="AO152" s="213"/>
      <c r="AP152" s="213"/>
      <c r="AQ152" s="203"/>
    </row>
    <row r="153" spans="1:43" s="60" customFormat="1" ht="18" customHeight="1" x14ac:dyDescent="0.25">
      <c r="A153" s="10" t="s">
        <v>14</v>
      </c>
      <c r="B153" s="416" t="s">
        <v>122</v>
      </c>
      <c r="C153" s="418"/>
      <c r="D153" s="229">
        <v>1</v>
      </c>
      <c r="E153" s="179">
        <v>1</v>
      </c>
      <c r="F153" s="180">
        <v>5</v>
      </c>
      <c r="G153" s="166">
        <f t="shared" ref="G153:G170" si="20">SUM(H153:K153)</f>
        <v>32</v>
      </c>
      <c r="H153" s="182">
        <f t="shared" ref="H153:H170" si="21">(L153+P153+T153+X153+AB153+AF153+AJ153+AN153)</f>
        <v>16</v>
      </c>
      <c r="I153" s="182">
        <f t="shared" ref="I153:I170" si="22">(M153+Q153+U153+Y153+AC153+AG153+AK153+AO153)</f>
        <v>0</v>
      </c>
      <c r="J153" s="182">
        <f t="shared" ref="J153:J170" si="23">(N153+R153+V153+Z153+AD153+AH153+AL153+AP153)</f>
        <v>0</v>
      </c>
      <c r="K153" s="182">
        <f t="shared" ref="K153:K170" si="24">(O153+S153+W153+AA153+AE153+AI153+AM153+AQ153)</f>
        <v>16</v>
      </c>
      <c r="L153" s="217"/>
      <c r="M153" s="218"/>
      <c r="N153" s="218"/>
      <c r="O153" s="219"/>
      <c r="P153" s="194"/>
      <c r="Q153" s="194"/>
      <c r="R153" s="194"/>
      <c r="S153" s="195"/>
      <c r="T153" s="193"/>
      <c r="U153" s="194"/>
      <c r="V153" s="194"/>
      <c r="W153" s="195"/>
      <c r="X153" s="194"/>
      <c r="Y153" s="194"/>
      <c r="Z153" s="194"/>
      <c r="AA153" s="195"/>
      <c r="AB153" s="199"/>
      <c r="AC153" s="199"/>
      <c r="AD153" s="199"/>
      <c r="AE153" s="221"/>
      <c r="AF153" s="193"/>
      <c r="AG153" s="171"/>
      <c r="AH153" s="171"/>
      <c r="AI153" s="172"/>
      <c r="AJ153" s="208">
        <v>16</v>
      </c>
      <c r="AK153" s="213"/>
      <c r="AL153" s="213"/>
      <c r="AM153" s="203">
        <v>16</v>
      </c>
      <c r="AN153" s="214"/>
      <c r="AO153" s="213"/>
      <c r="AP153" s="213"/>
      <c r="AQ153" s="203"/>
    </row>
    <row r="154" spans="1:43" s="60" customFormat="1" ht="18" customHeight="1" x14ac:dyDescent="0.25">
      <c r="A154" s="10" t="s">
        <v>15</v>
      </c>
      <c r="B154" s="416" t="s">
        <v>123</v>
      </c>
      <c r="C154" s="418"/>
      <c r="D154" s="229"/>
      <c r="E154" s="179">
        <v>2</v>
      </c>
      <c r="F154" s="180">
        <v>3</v>
      </c>
      <c r="G154" s="166">
        <f t="shared" si="20"/>
        <v>32</v>
      </c>
      <c r="H154" s="182">
        <f t="shared" si="21"/>
        <v>8</v>
      </c>
      <c r="I154" s="182">
        <f t="shared" si="22"/>
        <v>0</v>
      </c>
      <c r="J154" s="182">
        <f t="shared" si="23"/>
        <v>24</v>
      </c>
      <c r="K154" s="182">
        <f t="shared" si="24"/>
        <v>0</v>
      </c>
      <c r="L154" s="217"/>
      <c r="M154" s="218"/>
      <c r="N154" s="218"/>
      <c r="O154" s="219"/>
      <c r="P154" s="194"/>
      <c r="Q154" s="194"/>
      <c r="R154" s="194"/>
      <c r="S154" s="195"/>
      <c r="T154" s="193"/>
      <c r="U154" s="194"/>
      <c r="V154" s="194"/>
      <c r="W154" s="195"/>
      <c r="X154" s="194"/>
      <c r="Y154" s="194"/>
      <c r="Z154" s="194"/>
      <c r="AA154" s="195"/>
      <c r="AB154" s="199"/>
      <c r="AC154" s="199"/>
      <c r="AD154" s="199"/>
      <c r="AE154" s="221"/>
      <c r="AF154" s="214"/>
      <c r="AG154" s="213"/>
      <c r="AH154" s="213"/>
      <c r="AI154" s="207"/>
      <c r="AJ154" s="212">
        <v>8</v>
      </c>
      <c r="AK154" s="213"/>
      <c r="AL154" s="213">
        <v>24</v>
      </c>
      <c r="AM154" s="203"/>
      <c r="AN154" s="214"/>
      <c r="AO154" s="213"/>
      <c r="AP154" s="213"/>
      <c r="AQ154" s="203"/>
    </row>
    <row r="155" spans="1:43" s="60" customFormat="1" ht="18" customHeight="1" x14ac:dyDescent="0.25">
      <c r="A155" s="10" t="s">
        <v>16</v>
      </c>
      <c r="B155" s="416" t="s">
        <v>124</v>
      </c>
      <c r="C155" s="418"/>
      <c r="D155" s="229">
        <v>1</v>
      </c>
      <c r="E155" s="179">
        <v>1</v>
      </c>
      <c r="F155" s="180">
        <v>4</v>
      </c>
      <c r="G155" s="166">
        <f t="shared" si="20"/>
        <v>32</v>
      </c>
      <c r="H155" s="182">
        <f t="shared" si="21"/>
        <v>16</v>
      </c>
      <c r="I155" s="182">
        <f t="shared" si="22"/>
        <v>0</v>
      </c>
      <c r="J155" s="182">
        <f t="shared" si="23"/>
        <v>0</v>
      </c>
      <c r="K155" s="182">
        <f t="shared" si="24"/>
        <v>16</v>
      </c>
      <c r="L155" s="217"/>
      <c r="M155" s="218"/>
      <c r="N155" s="218"/>
      <c r="O155" s="219"/>
      <c r="P155" s="194"/>
      <c r="Q155" s="194"/>
      <c r="R155" s="194"/>
      <c r="S155" s="195"/>
      <c r="T155" s="193"/>
      <c r="U155" s="194"/>
      <c r="V155" s="194"/>
      <c r="W155" s="195"/>
      <c r="X155" s="194"/>
      <c r="Y155" s="194"/>
      <c r="Z155" s="194"/>
      <c r="AA155" s="195"/>
      <c r="AB155" s="199"/>
      <c r="AC155" s="199"/>
      <c r="AD155" s="199"/>
      <c r="AE155" s="221"/>
      <c r="AF155" s="208">
        <v>16</v>
      </c>
      <c r="AG155" s="213"/>
      <c r="AH155" s="213"/>
      <c r="AI155" s="207">
        <v>16</v>
      </c>
      <c r="AJ155" s="212"/>
      <c r="AK155" s="213"/>
      <c r="AL155" s="213"/>
      <c r="AM155" s="203"/>
      <c r="AN155" s="214"/>
      <c r="AO155" s="213"/>
      <c r="AP155" s="213"/>
      <c r="AQ155" s="203"/>
    </row>
    <row r="156" spans="1:43" s="60" customFormat="1" ht="18" customHeight="1" x14ac:dyDescent="0.25">
      <c r="A156" s="10" t="s">
        <v>25</v>
      </c>
      <c r="B156" s="416" t="s">
        <v>125</v>
      </c>
      <c r="C156" s="418"/>
      <c r="D156" s="229">
        <v>1</v>
      </c>
      <c r="E156" s="179">
        <v>1</v>
      </c>
      <c r="F156" s="180">
        <v>4</v>
      </c>
      <c r="G156" s="166">
        <f t="shared" si="20"/>
        <v>32</v>
      </c>
      <c r="H156" s="182">
        <f t="shared" si="21"/>
        <v>16</v>
      </c>
      <c r="I156" s="182">
        <f t="shared" si="22"/>
        <v>0</v>
      </c>
      <c r="J156" s="182">
        <f t="shared" si="23"/>
        <v>0</v>
      </c>
      <c r="K156" s="182">
        <f t="shared" si="24"/>
        <v>16</v>
      </c>
      <c r="L156" s="217"/>
      <c r="M156" s="218"/>
      <c r="N156" s="218"/>
      <c r="O156" s="219"/>
      <c r="P156" s="194"/>
      <c r="Q156" s="194"/>
      <c r="R156" s="194"/>
      <c r="S156" s="195"/>
      <c r="T156" s="193"/>
      <c r="U156" s="194"/>
      <c r="V156" s="194"/>
      <c r="W156" s="195"/>
      <c r="X156" s="193"/>
      <c r="Y156" s="194"/>
      <c r="Z156" s="194"/>
      <c r="AA156" s="195"/>
      <c r="AB156" s="208">
        <v>16</v>
      </c>
      <c r="AC156" s="199"/>
      <c r="AD156" s="199"/>
      <c r="AE156" s="221">
        <v>16</v>
      </c>
      <c r="AF156" s="214"/>
      <c r="AG156" s="213"/>
      <c r="AH156" s="213"/>
      <c r="AI156" s="207"/>
      <c r="AJ156" s="212"/>
      <c r="AK156" s="213"/>
      <c r="AL156" s="213"/>
      <c r="AM156" s="203"/>
      <c r="AN156" s="214"/>
      <c r="AO156" s="213"/>
      <c r="AP156" s="213"/>
      <c r="AQ156" s="203"/>
    </row>
    <row r="157" spans="1:43" s="60" customFormat="1" ht="18" customHeight="1" x14ac:dyDescent="0.25">
      <c r="A157" s="10" t="s">
        <v>26</v>
      </c>
      <c r="B157" s="416" t="s">
        <v>126</v>
      </c>
      <c r="C157" s="418"/>
      <c r="D157" s="230">
        <v>1</v>
      </c>
      <c r="E157" s="207">
        <v>2</v>
      </c>
      <c r="F157" s="180">
        <v>4</v>
      </c>
      <c r="G157" s="166">
        <f t="shared" si="20"/>
        <v>32</v>
      </c>
      <c r="H157" s="182">
        <f t="shared" si="21"/>
        <v>16</v>
      </c>
      <c r="I157" s="182">
        <f t="shared" si="22"/>
        <v>0</v>
      </c>
      <c r="J157" s="182">
        <f t="shared" si="23"/>
        <v>8</v>
      </c>
      <c r="K157" s="182">
        <f t="shared" si="24"/>
        <v>8</v>
      </c>
      <c r="L157" s="217"/>
      <c r="M157" s="218"/>
      <c r="N157" s="218"/>
      <c r="O157" s="219"/>
      <c r="P157" s="194"/>
      <c r="Q157" s="194"/>
      <c r="R157" s="194"/>
      <c r="S157" s="195"/>
      <c r="T157" s="194"/>
      <c r="U157" s="194"/>
      <c r="V157" s="194"/>
      <c r="W157" s="195"/>
      <c r="X157" s="193"/>
      <c r="Y157" s="194"/>
      <c r="Z157" s="194"/>
      <c r="AA157" s="195"/>
      <c r="AB157" s="193"/>
      <c r="AC157" s="194"/>
      <c r="AD157" s="194"/>
      <c r="AE157" s="195"/>
      <c r="AF157" s="208">
        <v>16</v>
      </c>
      <c r="AG157" s="194"/>
      <c r="AH157" s="194">
        <v>8</v>
      </c>
      <c r="AI157" s="195">
        <v>8</v>
      </c>
      <c r="AJ157" s="212"/>
      <c r="AK157" s="213"/>
      <c r="AL157" s="213"/>
      <c r="AM157" s="203"/>
      <c r="AN157" s="214"/>
      <c r="AO157" s="213"/>
      <c r="AP157" s="213"/>
      <c r="AQ157" s="203"/>
    </row>
    <row r="158" spans="1:43" s="60" customFormat="1" ht="18" customHeight="1" x14ac:dyDescent="0.25">
      <c r="A158" s="10" t="s">
        <v>27</v>
      </c>
      <c r="B158" s="416" t="s">
        <v>127</v>
      </c>
      <c r="C158" s="418"/>
      <c r="D158" s="230">
        <v>1</v>
      </c>
      <c r="E158" s="207">
        <v>1</v>
      </c>
      <c r="F158" s="180">
        <v>4</v>
      </c>
      <c r="G158" s="166">
        <f t="shared" si="20"/>
        <v>32</v>
      </c>
      <c r="H158" s="182">
        <f t="shared" si="21"/>
        <v>16</v>
      </c>
      <c r="I158" s="182">
        <f t="shared" si="22"/>
        <v>0</v>
      </c>
      <c r="J158" s="182">
        <f t="shared" si="23"/>
        <v>0</v>
      </c>
      <c r="K158" s="182">
        <f t="shared" si="24"/>
        <v>16</v>
      </c>
      <c r="L158" s="217"/>
      <c r="M158" s="218"/>
      <c r="N158" s="218"/>
      <c r="O158" s="219"/>
      <c r="P158" s="194"/>
      <c r="Q158" s="194"/>
      <c r="R158" s="194"/>
      <c r="S158" s="195"/>
      <c r="T158" s="194"/>
      <c r="U158" s="194"/>
      <c r="V158" s="194"/>
      <c r="W158" s="195"/>
      <c r="X158" s="194"/>
      <c r="Y158" s="194"/>
      <c r="Z158" s="194"/>
      <c r="AA158" s="195"/>
      <c r="AB158" s="193"/>
      <c r="AC158" s="171"/>
      <c r="AD158" s="171"/>
      <c r="AE158" s="173"/>
      <c r="AF158" s="214"/>
      <c r="AG158" s="213"/>
      <c r="AH158" s="213"/>
      <c r="AI158" s="207"/>
      <c r="AJ158" s="208">
        <v>16</v>
      </c>
      <c r="AK158" s="213"/>
      <c r="AL158" s="213"/>
      <c r="AM158" s="203">
        <v>16</v>
      </c>
      <c r="AN158" s="214"/>
      <c r="AO158" s="213"/>
      <c r="AP158" s="213"/>
      <c r="AQ158" s="203"/>
    </row>
    <row r="159" spans="1:43" s="60" customFormat="1" ht="18" customHeight="1" x14ac:dyDescent="0.25">
      <c r="A159" s="10" t="s">
        <v>28</v>
      </c>
      <c r="B159" s="416" t="s">
        <v>128</v>
      </c>
      <c r="C159" s="418"/>
      <c r="D159" s="230">
        <v>1</v>
      </c>
      <c r="E159" s="207">
        <v>1</v>
      </c>
      <c r="F159" s="180">
        <v>5</v>
      </c>
      <c r="G159" s="166">
        <f t="shared" si="20"/>
        <v>32</v>
      </c>
      <c r="H159" s="182">
        <f t="shared" si="21"/>
        <v>16</v>
      </c>
      <c r="I159" s="182">
        <f t="shared" si="22"/>
        <v>0</v>
      </c>
      <c r="J159" s="182">
        <f t="shared" si="23"/>
        <v>0</v>
      </c>
      <c r="K159" s="182">
        <f t="shared" si="24"/>
        <v>16</v>
      </c>
      <c r="L159" s="217"/>
      <c r="M159" s="218"/>
      <c r="N159" s="218"/>
      <c r="O159" s="219"/>
      <c r="P159" s="194"/>
      <c r="Q159" s="194"/>
      <c r="R159" s="194"/>
      <c r="S159" s="195"/>
      <c r="T159" s="194"/>
      <c r="U159" s="194"/>
      <c r="V159" s="194"/>
      <c r="W159" s="195"/>
      <c r="X159" s="208">
        <v>16</v>
      </c>
      <c r="Y159" s="194"/>
      <c r="Z159" s="194"/>
      <c r="AA159" s="195">
        <v>16</v>
      </c>
      <c r="AB159" s="214"/>
      <c r="AC159" s="213"/>
      <c r="AD159" s="213"/>
      <c r="AE159" s="203"/>
      <c r="AF159" s="214"/>
      <c r="AG159" s="213"/>
      <c r="AH159" s="213"/>
      <c r="AI159" s="207"/>
      <c r="AJ159" s="212"/>
      <c r="AK159" s="213"/>
      <c r="AL159" s="213"/>
      <c r="AM159" s="203"/>
      <c r="AN159" s="214"/>
      <c r="AO159" s="213"/>
      <c r="AP159" s="213"/>
      <c r="AQ159" s="203"/>
    </row>
    <row r="160" spans="1:43" s="60" customFormat="1" ht="18" customHeight="1" x14ac:dyDescent="0.25">
      <c r="A160" s="10" t="s">
        <v>29</v>
      </c>
      <c r="B160" s="416" t="s">
        <v>129</v>
      </c>
      <c r="C160" s="418"/>
      <c r="D160" s="230">
        <v>1</v>
      </c>
      <c r="E160" s="207">
        <v>1</v>
      </c>
      <c r="F160" s="180">
        <v>4</v>
      </c>
      <c r="G160" s="166">
        <f t="shared" si="20"/>
        <v>32</v>
      </c>
      <c r="H160" s="182">
        <f t="shared" si="21"/>
        <v>16</v>
      </c>
      <c r="I160" s="182">
        <f t="shared" si="22"/>
        <v>0</v>
      </c>
      <c r="J160" s="182">
        <f t="shared" si="23"/>
        <v>0</v>
      </c>
      <c r="K160" s="182">
        <f t="shared" si="24"/>
        <v>16</v>
      </c>
      <c r="L160" s="217"/>
      <c r="M160" s="218"/>
      <c r="N160" s="218"/>
      <c r="O160" s="219"/>
      <c r="P160" s="194"/>
      <c r="Q160" s="194"/>
      <c r="R160" s="194"/>
      <c r="S160" s="195"/>
      <c r="T160" s="194"/>
      <c r="U160" s="194"/>
      <c r="V160" s="194"/>
      <c r="W160" s="195"/>
      <c r="X160" s="208">
        <v>16</v>
      </c>
      <c r="Y160" s="194"/>
      <c r="Z160" s="194"/>
      <c r="AA160" s="195">
        <v>16</v>
      </c>
      <c r="AB160" s="214"/>
      <c r="AC160" s="213"/>
      <c r="AD160" s="213"/>
      <c r="AE160" s="203"/>
      <c r="AF160" s="193"/>
      <c r="AG160" s="171"/>
      <c r="AH160" s="171"/>
      <c r="AI160" s="172"/>
      <c r="AJ160" s="212"/>
      <c r="AK160" s="213"/>
      <c r="AL160" s="213"/>
      <c r="AM160" s="203"/>
      <c r="AN160" s="214"/>
      <c r="AO160" s="213"/>
      <c r="AP160" s="213"/>
      <c r="AQ160" s="203"/>
    </row>
    <row r="161" spans="1:43" s="60" customFormat="1" ht="18" customHeight="1" x14ac:dyDescent="0.25">
      <c r="A161" s="10" t="s">
        <v>40</v>
      </c>
      <c r="B161" s="416" t="s">
        <v>130</v>
      </c>
      <c r="C161" s="418"/>
      <c r="D161" s="230">
        <v>1</v>
      </c>
      <c r="E161" s="207">
        <v>1</v>
      </c>
      <c r="F161" s="180">
        <v>5</v>
      </c>
      <c r="G161" s="166">
        <f t="shared" si="20"/>
        <v>32</v>
      </c>
      <c r="H161" s="182">
        <f t="shared" si="21"/>
        <v>16</v>
      </c>
      <c r="I161" s="182">
        <f t="shared" si="22"/>
        <v>0</v>
      </c>
      <c r="J161" s="182">
        <f t="shared" si="23"/>
        <v>0</v>
      </c>
      <c r="K161" s="182">
        <f t="shared" si="24"/>
        <v>16</v>
      </c>
      <c r="L161" s="217"/>
      <c r="M161" s="218"/>
      <c r="N161" s="218"/>
      <c r="O161" s="219"/>
      <c r="P161" s="194"/>
      <c r="Q161" s="194"/>
      <c r="R161" s="194"/>
      <c r="S161" s="195"/>
      <c r="T161" s="194"/>
      <c r="U161" s="194"/>
      <c r="V161" s="194"/>
      <c r="W161" s="195"/>
      <c r="X161" s="194"/>
      <c r="Y161" s="194"/>
      <c r="Z161" s="194"/>
      <c r="AA161" s="195"/>
      <c r="AB161" s="208">
        <v>16</v>
      </c>
      <c r="AC161" s="213"/>
      <c r="AD161" s="213"/>
      <c r="AE161" s="203">
        <v>16</v>
      </c>
      <c r="AF161" s="214"/>
      <c r="AG161" s="213"/>
      <c r="AH161" s="213"/>
      <c r="AI161" s="207"/>
      <c r="AJ161" s="212"/>
      <c r="AK161" s="213"/>
      <c r="AL161" s="213"/>
      <c r="AM161" s="203"/>
      <c r="AN161" s="214"/>
      <c r="AO161" s="213"/>
      <c r="AP161" s="213"/>
      <c r="AQ161" s="203"/>
    </row>
    <row r="162" spans="1:43" s="60" customFormat="1" ht="18" customHeight="1" x14ac:dyDescent="0.25">
      <c r="A162" s="10" t="s">
        <v>112</v>
      </c>
      <c r="B162" s="416" t="s">
        <v>131</v>
      </c>
      <c r="C162" s="418"/>
      <c r="D162" s="230"/>
      <c r="E162" s="207">
        <v>2</v>
      </c>
      <c r="F162" s="180">
        <v>4</v>
      </c>
      <c r="G162" s="166">
        <f t="shared" si="20"/>
        <v>32</v>
      </c>
      <c r="H162" s="182">
        <f t="shared" si="21"/>
        <v>16</v>
      </c>
      <c r="I162" s="182">
        <f t="shared" si="22"/>
        <v>0</v>
      </c>
      <c r="J162" s="182">
        <f t="shared" si="23"/>
        <v>0</v>
      </c>
      <c r="K162" s="182">
        <f t="shared" si="24"/>
        <v>16</v>
      </c>
      <c r="L162" s="217"/>
      <c r="M162" s="218"/>
      <c r="N162" s="218"/>
      <c r="O162" s="219"/>
      <c r="P162" s="194"/>
      <c r="Q162" s="194"/>
      <c r="R162" s="194"/>
      <c r="S162" s="195"/>
      <c r="T162" s="194"/>
      <c r="U162" s="194"/>
      <c r="V162" s="194"/>
      <c r="W162" s="195"/>
      <c r="X162" s="194"/>
      <c r="Y162" s="194"/>
      <c r="Z162" s="194"/>
      <c r="AA162" s="195"/>
      <c r="AB162" s="214"/>
      <c r="AC162" s="213"/>
      <c r="AD162" s="213"/>
      <c r="AE162" s="203"/>
      <c r="AF162" s="193">
        <v>16</v>
      </c>
      <c r="AG162" s="213"/>
      <c r="AH162" s="213"/>
      <c r="AI162" s="207">
        <v>16</v>
      </c>
      <c r="AJ162" s="212"/>
      <c r="AK162" s="213"/>
      <c r="AL162" s="213"/>
      <c r="AM162" s="203"/>
      <c r="AN162" s="214"/>
      <c r="AO162" s="213"/>
      <c r="AP162" s="213"/>
      <c r="AQ162" s="203"/>
    </row>
    <row r="163" spans="1:43" s="60" customFormat="1" ht="18" customHeight="1" x14ac:dyDescent="0.25">
      <c r="A163" s="10" t="s">
        <v>113</v>
      </c>
      <c r="B163" s="416" t="s">
        <v>132</v>
      </c>
      <c r="C163" s="418"/>
      <c r="D163" s="230"/>
      <c r="E163" s="207">
        <v>2</v>
      </c>
      <c r="F163" s="180">
        <v>3</v>
      </c>
      <c r="G163" s="166">
        <f t="shared" si="20"/>
        <v>32</v>
      </c>
      <c r="H163" s="182">
        <f t="shared" si="21"/>
        <v>16</v>
      </c>
      <c r="I163" s="182">
        <f t="shared" si="22"/>
        <v>0</v>
      </c>
      <c r="J163" s="182">
        <f t="shared" si="23"/>
        <v>0</v>
      </c>
      <c r="K163" s="182">
        <f t="shared" si="24"/>
        <v>16</v>
      </c>
      <c r="L163" s="217"/>
      <c r="M163" s="218"/>
      <c r="N163" s="218"/>
      <c r="O163" s="219"/>
      <c r="P163" s="194"/>
      <c r="Q163" s="194"/>
      <c r="R163" s="194"/>
      <c r="S163" s="195"/>
      <c r="T163" s="194"/>
      <c r="U163" s="194"/>
      <c r="V163" s="194"/>
      <c r="W163" s="195"/>
      <c r="X163" s="194">
        <v>16</v>
      </c>
      <c r="Y163" s="194"/>
      <c r="Z163" s="194"/>
      <c r="AA163" s="195">
        <v>16</v>
      </c>
      <c r="AB163" s="214"/>
      <c r="AC163" s="213"/>
      <c r="AD163" s="213"/>
      <c r="AE163" s="203"/>
      <c r="AF163" s="214"/>
      <c r="AG163" s="213"/>
      <c r="AH163" s="213"/>
      <c r="AI163" s="207"/>
      <c r="AJ163" s="212"/>
      <c r="AK163" s="213"/>
      <c r="AL163" s="213"/>
      <c r="AM163" s="203"/>
      <c r="AN163" s="214"/>
      <c r="AO163" s="213"/>
      <c r="AP163" s="213"/>
      <c r="AQ163" s="203"/>
    </row>
    <row r="164" spans="1:43" s="60" customFormat="1" ht="18" customHeight="1" x14ac:dyDescent="0.25">
      <c r="A164" s="10" t="s">
        <v>114</v>
      </c>
      <c r="B164" s="416" t="s">
        <v>133</v>
      </c>
      <c r="C164" s="417"/>
      <c r="D164" s="230"/>
      <c r="E164" s="207">
        <v>2</v>
      </c>
      <c r="F164" s="180">
        <v>3</v>
      </c>
      <c r="G164" s="166">
        <f t="shared" si="20"/>
        <v>32</v>
      </c>
      <c r="H164" s="182">
        <f t="shared" si="21"/>
        <v>16</v>
      </c>
      <c r="I164" s="182">
        <f t="shared" si="22"/>
        <v>0</v>
      </c>
      <c r="J164" s="182">
        <f t="shared" si="23"/>
        <v>0</v>
      </c>
      <c r="K164" s="182">
        <f t="shared" si="24"/>
        <v>16</v>
      </c>
      <c r="L164" s="217"/>
      <c r="M164" s="218"/>
      <c r="N164" s="218"/>
      <c r="O164" s="219"/>
      <c r="P164" s="194"/>
      <c r="Q164" s="194"/>
      <c r="R164" s="194"/>
      <c r="S164" s="195"/>
      <c r="T164" s="194"/>
      <c r="U164" s="194"/>
      <c r="V164" s="194"/>
      <c r="W164" s="195"/>
      <c r="X164" s="194">
        <v>16</v>
      </c>
      <c r="Y164" s="194"/>
      <c r="Z164" s="194"/>
      <c r="AA164" s="195">
        <v>16</v>
      </c>
      <c r="AB164" s="214"/>
      <c r="AC164" s="213"/>
      <c r="AD164" s="213"/>
      <c r="AE164" s="203"/>
      <c r="AF164" s="214"/>
      <c r="AG164" s="213"/>
      <c r="AH164" s="213"/>
      <c r="AI164" s="207"/>
      <c r="AJ164" s="212"/>
      <c r="AK164" s="213"/>
      <c r="AL164" s="213"/>
      <c r="AM164" s="203"/>
      <c r="AN164" s="214"/>
      <c r="AO164" s="213"/>
      <c r="AP164" s="213"/>
      <c r="AQ164" s="203"/>
    </row>
    <row r="165" spans="1:43" s="60" customFormat="1" ht="18" customHeight="1" x14ac:dyDescent="0.25">
      <c r="A165" s="10" t="s">
        <v>115</v>
      </c>
      <c r="B165" s="421" t="s">
        <v>134</v>
      </c>
      <c r="C165" s="422"/>
      <c r="D165" s="230"/>
      <c r="E165" s="207">
        <v>2</v>
      </c>
      <c r="F165" s="180">
        <v>3</v>
      </c>
      <c r="G165" s="166">
        <f t="shared" si="20"/>
        <v>32</v>
      </c>
      <c r="H165" s="182">
        <f t="shared" si="21"/>
        <v>16</v>
      </c>
      <c r="I165" s="182">
        <f t="shared" si="22"/>
        <v>0</v>
      </c>
      <c r="J165" s="182">
        <f t="shared" si="23"/>
        <v>0</v>
      </c>
      <c r="K165" s="182">
        <f t="shared" si="24"/>
        <v>16</v>
      </c>
      <c r="L165" s="217"/>
      <c r="M165" s="218"/>
      <c r="N165" s="218"/>
      <c r="O165" s="219"/>
      <c r="P165" s="194"/>
      <c r="Q165" s="194"/>
      <c r="R165" s="194"/>
      <c r="S165" s="195"/>
      <c r="T165" s="194"/>
      <c r="U165" s="194"/>
      <c r="V165" s="194"/>
      <c r="W165" s="195"/>
      <c r="X165" s="194"/>
      <c r="Y165" s="194"/>
      <c r="Z165" s="194"/>
      <c r="AA165" s="195"/>
      <c r="AB165" s="214">
        <v>16</v>
      </c>
      <c r="AC165" s="213"/>
      <c r="AD165" s="213"/>
      <c r="AE165" s="203">
        <v>16</v>
      </c>
      <c r="AF165" s="214"/>
      <c r="AG165" s="213"/>
      <c r="AH165" s="213"/>
      <c r="AI165" s="207"/>
      <c r="AJ165" s="212"/>
      <c r="AK165" s="213"/>
      <c r="AL165" s="213"/>
      <c r="AM165" s="203"/>
      <c r="AN165" s="214"/>
      <c r="AO165" s="213"/>
      <c r="AP165" s="213"/>
      <c r="AQ165" s="203"/>
    </row>
    <row r="166" spans="1:43" s="60" customFormat="1" ht="18" customHeight="1" x14ac:dyDescent="0.25">
      <c r="A166" s="10" t="s">
        <v>116</v>
      </c>
      <c r="B166" s="416" t="s">
        <v>135</v>
      </c>
      <c r="C166" s="417"/>
      <c r="D166" s="230">
        <v>1</v>
      </c>
      <c r="E166" s="207">
        <v>1</v>
      </c>
      <c r="F166" s="180">
        <v>4</v>
      </c>
      <c r="G166" s="166">
        <f t="shared" si="20"/>
        <v>32</v>
      </c>
      <c r="H166" s="182">
        <f t="shared" si="21"/>
        <v>16</v>
      </c>
      <c r="I166" s="182">
        <f t="shared" si="22"/>
        <v>0</v>
      </c>
      <c r="J166" s="182">
        <f t="shared" si="23"/>
        <v>0</v>
      </c>
      <c r="K166" s="182">
        <f t="shared" si="24"/>
        <v>16</v>
      </c>
      <c r="L166" s="217"/>
      <c r="M166" s="218"/>
      <c r="N166" s="218"/>
      <c r="O166" s="219"/>
      <c r="P166" s="194"/>
      <c r="Q166" s="194"/>
      <c r="R166" s="194"/>
      <c r="S166" s="195"/>
      <c r="T166" s="194"/>
      <c r="U166" s="194"/>
      <c r="V166" s="194"/>
      <c r="W166" s="195"/>
      <c r="X166" s="194"/>
      <c r="Y166" s="194"/>
      <c r="Z166" s="194"/>
      <c r="AA166" s="195"/>
      <c r="AB166" s="193"/>
      <c r="AC166" s="171"/>
      <c r="AD166" s="171"/>
      <c r="AE166" s="173"/>
      <c r="AF166" s="208">
        <v>16</v>
      </c>
      <c r="AG166" s="213"/>
      <c r="AH166" s="213"/>
      <c r="AI166" s="203">
        <v>16</v>
      </c>
      <c r="AJ166" s="212"/>
      <c r="AK166" s="213"/>
      <c r="AL166" s="213"/>
      <c r="AM166" s="203"/>
      <c r="AN166" s="214"/>
      <c r="AO166" s="213"/>
      <c r="AP166" s="213"/>
      <c r="AQ166" s="203"/>
    </row>
    <row r="167" spans="1:43" s="60" customFormat="1" ht="17.100000000000001" customHeight="1" x14ac:dyDescent="0.25">
      <c r="A167" s="10" t="s">
        <v>117</v>
      </c>
      <c r="B167" s="416" t="s">
        <v>182</v>
      </c>
      <c r="C167" s="417"/>
      <c r="D167" s="244"/>
      <c r="E167" s="205">
        <v>1</v>
      </c>
      <c r="F167" s="180">
        <v>1</v>
      </c>
      <c r="G167" s="166">
        <f t="shared" ref="G167" si="25">SUM(H167:K167)</f>
        <v>16</v>
      </c>
      <c r="H167" s="182">
        <f t="shared" ref="H167" si="26">(L167+P167+T167+X167+AB167+AF167+AJ167+AN167)</f>
        <v>16</v>
      </c>
      <c r="I167" s="182">
        <f t="shared" ref="I167" si="27">(M167+Q167+U167+Y167+AC167+AG167+AK167+AO167)</f>
        <v>0</v>
      </c>
      <c r="J167" s="182">
        <f t="shared" ref="J167" si="28">(N167+R167+V167+Z167+AD167+AH167+AL167+AP167)</f>
        <v>0</v>
      </c>
      <c r="K167" s="182">
        <f t="shared" ref="K167" si="29">(O167+S167+W167+AA167+AE167+AI167+AM167+AQ167)</f>
        <v>0</v>
      </c>
      <c r="L167" s="217"/>
      <c r="M167" s="218"/>
      <c r="N167" s="218"/>
      <c r="O167" s="219"/>
      <c r="P167" s="194"/>
      <c r="Q167" s="194"/>
      <c r="R167" s="194"/>
      <c r="S167" s="195"/>
      <c r="T167" s="194"/>
      <c r="U167" s="194"/>
      <c r="V167" s="194"/>
      <c r="W167" s="195"/>
      <c r="X167" s="194"/>
      <c r="Y167" s="194"/>
      <c r="Z167" s="194"/>
      <c r="AA167" s="195"/>
      <c r="AB167" s="245"/>
      <c r="AC167" s="246"/>
      <c r="AD167" s="246"/>
      <c r="AE167" s="175"/>
      <c r="AF167" s="247">
        <v>16</v>
      </c>
      <c r="AG167" s="225"/>
      <c r="AH167" s="225"/>
      <c r="AI167" s="205"/>
      <c r="AJ167" s="212"/>
      <c r="AK167" s="213"/>
      <c r="AL167" s="213"/>
      <c r="AM167" s="203"/>
      <c r="AN167" s="224"/>
      <c r="AO167" s="225"/>
      <c r="AP167" s="225"/>
      <c r="AQ167" s="226"/>
    </row>
    <row r="168" spans="1:43" s="38" customFormat="1" ht="18" customHeight="1" x14ac:dyDescent="0.25">
      <c r="A168" s="10" t="s">
        <v>118</v>
      </c>
      <c r="B168" s="416" t="s">
        <v>81</v>
      </c>
      <c r="C168" s="417"/>
      <c r="D168" s="204"/>
      <c r="E168" s="205">
        <v>1</v>
      </c>
      <c r="F168" s="180">
        <v>2</v>
      </c>
      <c r="G168" s="166">
        <f t="shared" si="20"/>
        <v>0</v>
      </c>
      <c r="H168" s="182">
        <f t="shared" si="21"/>
        <v>0</v>
      </c>
      <c r="I168" s="182">
        <f t="shared" si="22"/>
        <v>0</v>
      </c>
      <c r="J168" s="182">
        <f t="shared" si="23"/>
        <v>0</v>
      </c>
      <c r="K168" s="182">
        <f t="shared" si="24"/>
        <v>0</v>
      </c>
      <c r="L168" s="217"/>
      <c r="M168" s="218"/>
      <c r="N168" s="218"/>
      <c r="O168" s="219"/>
      <c r="P168" s="222"/>
      <c r="Q168" s="222"/>
      <c r="R168" s="222"/>
      <c r="S168" s="223"/>
      <c r="T168" s="222"/>
      <c r="U168" s="222"/>
      <c r="V168" s="222"/>
      <c r="W168" s="223"/>
      <c r="X168" s="222"/>
      <c r="Y168" s="222"/>
      <c r="Z168" s="222"/>
      <c r="AA168" s="223"/>
      <c r="AB168" s="224"/>
      <c r="AC168" s="225"/>
      <c r="AD168" s="225"/>
      <c r="AE168" s="226"/>
      <c r="AF168" s="224"/>
      <c r="AG168" s="225"/>
      <c r="AH168" s="225"/>
      <c r="AI168" s="205"/>
      <c r="AJ168" s="212"/>
      <c r="AK168" s="213"/>
      <c r="AL168" s="213"/>
      <c r="AM168" s="203"/>
      <c r="AN168" s="224"/>
      <c r="AO168" s="225"/>
      <c r="AP168" s="225"/>
      <c r="AQ168" s="226"/>
    </row>
    <row r="169" spans="1:43" s="60" customFormat="1" ht="18" customHeight="1" x14ac:dyDescent="0.25">
      <c r="A169" s="10" t="s">
        <v>119</v>
      </c>
      <c r="B169" s="416" t="s">
        <v>136</v>
      </c>
      <c r="C169" s="418"/>
      <c r="D169" s="204"/>
      <c r="E169" s="205">
        <v>1</v>
      </c>
      <c r="F169" s="180">
        <v>2</v>
      </c>
      <c r="G169" s="166">
        <f t="shared" si="20"/>
        <v>0</v>
      </c>
      <c r="H169" s="182">
        <f t="shared" si="21"/>
        <v>0</v>
      </c>
      <c r="I169" s="182">
        <f t="shared" si="22"/>
        <v>0</v>
      </c>
      <c r="J169" s="182">
        <f t="shared" si="23"/>
        <v>0</v>
      </c>
      <c r="K169" s="182">
        <f t="shared" si="24"/>
        <v>0</v>
      </c>
      <c r="L169" s="217"/>
      <c r="M169" s="218"/>
      <c r="N169" s="218"/>
      <c r="O169" s="219"/>
      <c r="P169" s="227"/>
      <c r="Q169" s="227"/>
      <c r="R169" s="227"/>
      <c r="S169" s="228"/>
      <c r="T169" s="227"/>
      <c r="U169" s="227"/>
      <c r="V169" s="227"/>
      <c r="W169" s="228"/>
      <c r="X169" s="227"/>
      <c r="Y169" s="227"/>
      <c r="Z169" s="227"/>
      <c r="AA169" s="228"/>
      <c r="AB169" s="224"/>
      <c r="AC169" s="225"/>
      <c r="AD169" s="225"/>
      <c r="AE169" s="226"/>
      <c r="AF169" s="224"/>
      <c r="AG169" s="225"/>
      <c r="AH169" s="225"/>
      <c r="AI169" s="205"/>
      <c r="AJ169" s="212"/>
      <c r="AK169" s="213"/>
      <c r="AL169" s="213"/>
      <c r="AM169" s="203"/>
      <c r="AN169" s="212"/>
      <c r="AO169" s="213"/>
      <c r="AP169" s="213"/>
      <c r="AQ169" s="203"/>
    </row>
    <row r="170" spans="1:43" s="60" customFormat="1" ht="18" customHeight="1" x14ac:dyDescent="0.25">
      <c r="A170" s="10" t="s">
        <v>120</v>
      </c>
      <c r="B170" s="419" t="s">
        <v>137</v>
      </c>
      <c r="C170" s="420"/>
      <c r="D170" s="206"/>
      <c r="E170" s="207">
        <v>1</v>
      </c>
      <c r="F170" s="180">
        <v>5</v>
      </c>
      <c r="G170" s="166">
        <f t="shared" si="20"/>
        <v>24</v>
      </c>
      <c r="H170" s="182">
        <f t="shared" si="21"/>
        <v>0</v>
      </c>
      <c r="I170" s="182">
        <f t="shared" si="22"/>
        <v>0</v>
      </c>
      <c r="J170" s="182">
        <f t="shared" si="23"/>
        <v>0</v>
      </c>
      <c r="K170" s="182">
        <f t="shared" si="24"/>
        <v>24</v>
      </c>
      <c r="L170" s="212"/>
      <c r="M170" s="213"/>
      <c r="N170" s="213"/>
      <c r="O170" s="203"/>
      <c r="P170" s="214"/>
      <c r="Q170" s="213"/>
      <c r="R170" s="213"/>
      <c r="S170" s="203"/>
      <c r="T170" s="214"/>
      <c r="U170" s="213"/>
      <c r="V170" s="213"/>
      <c r="W170" s="203"/>
      <c r="X170" s="214"/>
      <c r="Y170" s="213"/>
      <c r="Z170" s="213"/>
      <c r="AA170" s="203"/>
      <c r="AB170" s="224"/>
      <c r="AC170" s="225"/>
      <c r="AD170" s="225"/>
      <c r="AE170" s="226"/>
      <c r="AF170" s="224"/>
      <c r="AG170" s="225"/>
      <c r="AH170" s="225"/>
      <c r="AI170" s="205"/>
      <c r="AJ170" s="212"/>
      <c r="AK170" s="213"/>
      <c r="AL170" s="213"/>
      <c r="AM170" s="203"/>
      <c r="AN170" s="194"/>
      <c r="AO170" s="194"/>
      <c r="AP170" s="194"/>
      <c r="AQ170" s="195">
        <v>24</v>
      </c>
    </row>
    <row r="171" spans="1:43" s="60" customFormat="1" ht="34.5" customHeight="1" x14ac:dyDescent="0.25">
      <c r="A171" s="10" t="s">
        <v>181</v>
      </c>
      <c r="B171" s="409" t="s">
        <v>176</v>
      </c>
      <c r="C171" s="410"/>
      <c r="D171" s="204"/>
      <c r="E171" s="205"/>
      <c r="F171" s="180">
        <v>15</v>
      </c>
      <c r="G171" s="166"/>
      <c r="H171" s="182"/>
      <c r="I171" s="145"/>
      <c r="J171" s="145"/>
      <c r="K171" s="145"/>
      <c r="L171" s="140"/>
      <c r="M171" s="129"/>
      <c r="N171" s="129"/>
      <c r="O171" s="126"/>
      <c r="P171" s="136"/>
      <c r="Q171" s="129"/>
      <c r="R171" s="129"/>
      <c r="S171" s="126"/>
      <c r="T171" s="151"/>
      <c r="U171" s="129"/>
      <c r="V171" s="129"/>
      <c r="W171" s="126"/>
      <c r="X171" s="151"/>
      <c r="Y171" s="129"/>
      <c r="Z171" s="129"/>
      <c r="AA171" s="126"/>
      <c r="AB171" s="136"/>
      <c r="AC171" s="129"/>
      <c r="AD171" s="129"/>
      <c r="AE171" s="126"/>
      <c r="AF171" s="136"/>
      <c r="AG171" s="129"/>
      <c r="AH171" s="129"/>
      <c r="AI171" s="126"/>
      <c r="AJ171" s="136"/>
      <c r="AK171" s="129"/>
      <c r="AL171" s="129"/>
      <c r="AM171" s="126"/>
      <c r="AN171" s="411" t="s">
        <v>41</v>
      </c>
      <c r="AO171" s="412"/>
      <c r="AP171" s="412"/>
      <c r="AQ171" s="413"/>
    </row>
    <row r="172" spans="1:43" s="60" customFormat="1" ht="24.75" customHeight="1" thickBot="1" x14ac:dyDescent="0.3">
      <c r="A172" s="10"/>
      <c r="B172" s="404"/>
      <c r="C172" s="405"/>
      <c r="D172" s="122"/>
      <c r="E172" s="129"/>
      <c r="F172" s="135"/>
      <c r="G172" s="136"/>
      <c r="H172" s="32"/>
      <c r="I172" s="129"/>
      <c r="J172" s="129"/>
      <c r="K172" s="129"/>
      <c r="L172" s="36"/>
      <c r="M172" s="37"/>
      <c r="N172" s="37"/>
      <c r="O172" s="35"/>
      <c r="P172" s="137"/>
      <c r="Q172" s="37"/>
      <c r="R172" s="37"/>
      <c r="S172" s="35"/>
      <c r="T172" s="137"/>
      <c r="U172" s="37"/>
      <c r="V172" s="37"/>
      <c r="W172" s="35"/>
      <c r="X172" s="137"/>
      <c r="Y172" s="37"/>
      <c r="Z172" s="37"/>
      <c r="AA172" s="35"/>
      <c r="AB172" s="137"/>
      <c r="AC172" s="37"/>
      <c r="AD172" s="37"/>
      <c r="AE172" s="35"/>
      <c r="AF172" s="137"/>
      <c r="AG172" s="37"/>
      <c r="AH172" s="37"/>
      <c r="AI172" s="35"/>
      <c r="AJ172" s="137"/>
      <c r="AK172" s="37"/>
      <c r="AL172" s="37"/>
      <c r="AM172" s="35"/>
      <c r="AN172" s="406"/>
      <c r="AO172" s="407"/>
      <c r="AP172" s="407"/>
      <c r="AQ172" s="408"/>
    </row>
    <row r="173" spans="1:43" s="60" customFormat="1" ht="13.8" thickTop="1" x14ac:dyDescent="0.25">
      <c r="A173" s="82"/>
      <c r="B173" s="334" t="s">
        <v>17</v>
      </c>
      <c r="C173" s="335"/>
      <c r="D173" s="338">
        <f t="shared" ref="D173:AM173" si="30">SUM(D151:D172)</f>
        <v>12</v>
      </c>
      <c r="E173" s="340">
        <f t="shared" si="30"/>
        <v>27</v>
      </c>
      <c r="F173" s="327">
        <f t="shared" si="30"/>
        <v>93</v>
      </c>
      <c r="G173" s="343">
        <f t="shared" si="30"/>
        <v>584</v>
      </c>
      <c r="H173" s="340">
        <f t="shared" si="30"/>
        <v>280</v>
      </c>
      <c r="I173" s="340">
        <f t="shared" si="30"/>
        <v>0</v>
      </c>
      <c r="J173" s="340">
        <f t="shared" si="30"/>
        <v>48</v>
      </c>
      <c r="K173" s="327">
        <f t="shared" si="30"/>
        <v>256</v>
      </c>
      <c r="L173" s="83">
        <f t="shared" si="30"/>
        <v>0</v>
      </c>
      <c r="M173" s="84">
        <f t="shared" si="30"/>
        <v>0</v>
      </c>
      <c r="N173" s="84">
        <f t="shared" si="30"/>
        <v>0</v>
      </c>
      <c r="O173" s="86">
        <f t="shared" si="30"/>
        <v>0</v>
      </c>
      <c r="P173" s="83">
        <f t="shared" si="30"/>
        <v>0</v>
      </c>
      <c r="Q173" s="84">
        <f t="shared" si="30"/>
        <v>0</v>
      </c>
      <c r="R173" s="84">
        <f t="shared" si="30"/>
        <v>0</v>
      </c>
      <c r="S173" s="86">
        <f t="shared" si="30"/>
        <v>0</v>
      </c>
      <c r="T173" s="83">
        <f t="shared" si="30"/>
        <v>16</v>
      </c>
      <c r="U173" s="84">
        <f t="shared" si="30"/>
        <v>0</v>
      </c>
      <c r="V173" s="84">
        <f t="shared" si="30"/>
        <v>16</v>
      </c>
      <c r="W173" s="86">
        <f t="shared" si="30"/>
        <v>0</v>
      </c>
      <c r="X173" s="83">
        <f t="shared" si="30"/>
        <v>80</v>
      </c>
      <c r="Y173" s="84">
        <f t="shared" si="30"/>
        <v>0</v>
      </c>
      <c r="Z173" s="84">
        <f t="shared" si="30"/>
        <v>0</v>
      </c>
      <c r="AA173" s="86">
        <f t="shared" si="30"/>
        <v>80</v>
      </c>
      <c r="AB173" s="83">
        <f t="shared" si="30"/>
        <v>48</v>
      </c>
      <c r="AC173" s="84">
        <f t="shared" si="30"/>
        <v>0</v>
      </c>
      <c r="AD173" s="84">
        <f t="shared" si="30"/>
        <v>0</v>
      </c>
      <c r="AE173" s="86">
        <f t="shared" si="30"/>
        <v>48</v>
      </c>
      <c r="AF173" s="83">
        <f t="shared" si="30"/>
        <v>96</v>
      </c>
      <c r="AG173" s="84">
        <f t="shared" si="30"/>
        <v>0</v>
      </c>
      <c r="AH173" s="84">
        <f t="shared" si="30"/>
        <v>8</v>
      </c>
      <c r="AI173" s="86">
        <f t="shared" si="30"/>
        <v>72</v>
      </c>
      <c r="AJ173" s="83">
        <f t="shared" si="30"/>
        <v>40</v>
      </c>
      <c r="AK173" s="84">
        <f t="shared" si="30"/>
        <v>0</v>
      </c>
      <c r="AL173" s="84">
        <f t="shared" si="30"/>
        <v>24</v>
      </c>
      <c r="AM173" s="86">
        <f t="shared" si="30"/>
        <v>32</v>
      </c>
      <c r="AN173" s="83">
        <f>SUM(AN151:AN170)</f>
        <v>0</v>
      </c>
      <c r="AO173" s="83">
        <f>SUM(AO151:AO170)</f>
        <v>0</v>
      </c>
      <c r="AP173" s="83">
        <f>SUM(AP151:AP170)</f>
        <v>0</v>
      </c>
      <c r="AQ173" s="83">
        <f>SUM(AQ151:AQ170)</f>
        <v>24</v>
      </c>
    </row>
    <row r="174" spans="1:43" s="60" customFormat="1" ht="13.8" thickBot="1" x14ac:dyDescent="0.3">
      <c r="A174" s="88"/>
      <c r="B174" s="336"/>
      <c r="C174" s="337"/>
      <c r="D174" s="339"/>
      <c r="E174" s="341"/>
      <c r="F174" s="342"/>
      <c r="G174" s="344"/>
      <c r="H174" s="345"/>
      <c r="I174" s="345"/>
      <c r="J174" s="345"/>
      <c r="K174" s="328"/>
      <c r="L174" s="331">
        <f>SUM(L173:O173)</f>
        <v>0</v>
      </c>
      <c r="M174" s="329"/>
      <c r="N174" s="329"/>
      <c r="O174" s="330"/>
      <c r="P174" s="331">
        <f>SUM(P173:S173)</f>
        <v>0</v>
      </c>
      <c r="Q174" s="329"/>
      <c r="R174" s="329"/>
      <c r="S174" s="330"/>
      <c r="T174" s="331">
        <f>SUM(T173:W173)</f>
        <v>32</v>
      </c>
      <c r="U174" s="329"/>
      <c r="V174" s="329"/>
      <c r="W174" s="330"/>
      <c r="X174" s="331">
        <f>SUM(X173:AA173)</f>
        <v>160</v>
      </c>
      <c r="Y174" s="329"/>
      <c r="Z174" s="329"/>
      <c r="AA174" s="330"/>
      <c r="AB174" s="331">
        <f>SUM(AB173:AE173)</f>
        <v>96</v>
      </c>
      <c r="AC174" s="329"/>
      <c r="AD174" s="329"/>
      <c r="AE174" s="330"/>
      <c r="AF174" s="331">
        <f>SUM(AF173:AI173)</f>
        <v>176</v>
      </c>
      <c r="AG174" s="329"/>
      <c r="AH174" s="329"/>
      <c r="AI174" s="330"/>
      <c r="AJ174" s="331">
        <f>SUM(AJ173:AM173)</f>
        <v>96</v>
      </c>
      <c r="AK174" s="329"/>
      <c r="AL174" s="329"/>
      <c r="AM174" s="330"/>
      <c r="AN174" s="331">
        <f>SUM(AN173:AQ173)</f>
        <v>24</v>
      </c>
      <c r="AO174" s="329"/>
      <c r="AP174" s="329"/>
      <c r="AQ174" s="330"/>
    </row>
    <row r="175" spans="1:43" s="60" customFormat="1" ht="12.75" customHeight="1" x14ac:dyDescent="0.25">
      <c r="A175" s="289" t="s">
        <v>82</v>
      </c>
      <c r="B175" s="290"/>
      <c r="C175" s="291"/>
      <c r="D175" s="292" t="s">
        <v>6</v>
      </c>
      <c r="E175" s="295" t="s">
        <v>7</v>
      </c>
      <c r="F175" s="297" t="s">
        <v>36</v>
      </c>
      <c r="G175" s="300" t="s">
        <v>4</v>
      </c>
      <c r="H175" s="302" t="s">
        <v>8</v>
      </c>
      <c r="I175" s="302" t="s">
        <v>9</v>
      </c>
      <c r="J175" s="302" t="s">
        <v>61</v>
      </c>
      <c r="K175" s="304" t="s">
        <v>33</v>
      </c>
      <c r="L175" s="319" t="s">
        <v>55</v>
      </c>
      <c r="M175" s="320"/>
      <c r="N175" s="320"/>
      <c r="O175" s="321"/>
      <c r="P175" s="319" t="s">
        <v>56</v>
      </c>
      <c r="Q175" s="320"/>
      <c r="R175" s="320"/>
      <c r="S175" s="321"/>
      <c r="T175" s="319" t="s">
        <v>57</v>
      </c>
      <c r="U175" s="320"/>
      <c r="V175" s="320"/>
      <c r="W175" s="321"/>
      <c r="X175" s="319" t="s">
        <v>86</v>
      </c>
      <c r="Y175" s="320"/>
      <c r="Z175" s="320"/>
      <c r="AA175" s="321"/>
      <c r="AB175" s="319" t="s">
        <v>58</v>
      </c>
      <c r="AC175" s="320"/>
      <c r="AD175" s="320"/>
      <c r="AE175" s="321"/>
      <c r="AF175" s="319" t="s">
        <v>59</v>
      </c>
      <c r="AG175" s="320"/>
      <c r="AH175" s="320"/>
      <c r="AI175" s="321"/>
      <c r="AJ175" s="319" t="s">
        <v>60</v>
      </c>
      <c r="AK175" s="320"/>
      <c r="AL175" s="320"/>
      <c r="AM175" s="321"/>
      <c r="AN175" s="319" t="s">
        <v>87</v>
      </c>
      <c r="AO175" s="320"/>
      <c r="AP175" s="320"/>
      <c r="AQ175" s="321"/>
    </row>
    <row r="176" spans="1:43" s="60" customFormat="1" x14ac:dyDescent="0.25">
      <c r="A176" s="289"/>
      <c r="B176" s="290"/>
      <c r="C176" s="291"/>
      <c r="D176" s="293"/>
      <c r="E176" s="295"/>
      <c r="F176" s="298"/>
      <c r="G176" s="300"/>
      <c r="H176" s="302"/>
      <c r="I176" s="302"/>
      <c r="J176" s="302"/>
      <c r="K176" s="304"/>
      <c r="L176" s="314" t="s">
        <v>8</v>
      </c>
      <c r="M176" s="316" t="s">
        <v>9</v>
      </c>
      <c r="N176" s="318" t="s">
        <v>10</v>
      </c>
      <c r="O176" s="297" t="s">
        <v>62</v>
      </c>
      <c r="P176" s="314" t="s">
        <v>8</v>
      </c>
      <c r="Q176" s="316" t="s">
        <v>9</v>
      </c>
      <c r="R176" s="318" t="s">
        <v>10</v>
      </c>
      <c r="S176" s="297" t="s">
        <v>62</v>
      </c>
      <c r="T176" s="314" t="s">
        <v>8</v>
      </c>
      <c r="U176" s="316" t="s">
        <v>9</v>
      </c>
      <c r="V176" s="318" t="s">
        <v>10</v>
      </c>
      <c r="W176" s="297" t="s">
        <v>62</v>
      </c>
      <c r="X176" s="314" t="s">
        <v>8</v>
      </c>
      <c r="Y176" s="316" t="s">
        <v>9</v>
      </c>
      <c r="Z176" s="318" t="s">
        <v>10</v>
      </c>
      <c r="AA176" s="297" t="s">
        <v>62</v>
      </c>
      <c r="AB176" s="314" t="s">
        <v>8</v>
      </c>
      <c r="AC176" s="316" t="s">
        <v>9</v>
      </c>
      <c r="AD176" s="318" t="s">
        <v>10</v>
      </c>
      <c r="AE176" s="297" t="s">
        <v>62</v>
      </c>
      <c r="AF176" s="314" t="s">
        <v>8</v>
      </c>
      <c r="AG176" s="316" t="s">
        <v>9</v>
      </c>
      <c r="AH176" s="318" t="s">
        <v>10</v>
      </c>
      <c r="AI176" s="297" t="s">
        <v>62</v>
      </c>
      <c r="AJ176" s="314" t="s">
        <v>8</v>
      </c>
      <c r="AK176" s="316" t="s">
        <v>9</v>
      </c>
      <c r="AL176" s="318" t="s">
        <v>10</v>
      </c>
      <c r="AM176" s="297" t="s">
        <v>62</v>
      </c>
      <c r="AN176" s="314" t="s">
        <v>8</v>
      </c>
      <c r="AO176" s="316" t="s">
        <v>9</v>
      </c>
      <c r="AP176" s="318" t="s">
        <v>10</v>
      </c>
      <c r="AQ176" s="297" t="s">
        <v>62</v>
      </c>
    </row>
    <row r="177" spans="1:45" s="60" customFormat="1" ht="13.8" thickBot="1" x14ac:dyDescent="0.3">
      <c r="A177" s="289"/>
      <c r="B177" s="290"/>
      <c r="C177" s="291"/>
      <c r="D177" s="294"/>
      <c r="E177" s="296"/>
      <c r="F177" s="299"/>
      <c r="G177" s="301"/>
      <c r="H177" s="303"/>
      <c r="I177" s="303"/>
      <c r="J177" s="303"/>
      <c r="K177" s="305"/>
      <c r="L177" s="315"/>
      <c r="M177" s="317"/>
      <c r="N177" s="296"/>
      <c r="O177" s="299"/>
      <c r="P177" s="315"/>
      <c r="Q177" s="317"/>
      <c r="R177" s="296"/>
      <c r="S177" s="299"/>
      <c r="T177" s="315"/>
      <c r="U177" s="317"/>
      <c r="V177" s="296"/>
      <c r="W177" s="299"/>
      <c r="X177" s="315"/>
      <c r="Y177" s="317"/>
      <c r="Z177" s="296"/>
      <c r="AA177" s="299"/>
      <c r="AB177" s="315"/>
      <c r="AC177" s="317"/>
      <c r="AD177" s="296"/>
      <c r="AE177" s="299"/>
      <c r="AF177" s="315"/>
      <c r="AG177" s="317"/>
      <c r="AH177" s="296"/>
      <c r="AI177" s="299"/>
      <c r="AJ177" s="315"/>
      <c r="AK177" s="317"/>
      <c r="AL177" s="296"/>
      <c r="AM177" s="299"/>
      <c r="AN177" s="315"/>
      <c r="AO177" s="317"/>
      <c r="AP177" s="296"/>
      <c r="AQ177" s="299"/>
    </row>
    <row r="178" spans="1:45" s="60" customFormat="1" ht="12.75" customHeight="1" x14ac:dyDescent="0.25">
      <c r="A178" s="289"/>
      <c r="B178" s="290"/>
      <c r="C178" s="291"/>
      <c r="D178" s="306">
        <f>SUM(D66+D173+D114)</f>
        <v>19</v>
      </c>
      <c r="E178" s="308">
        <f>SUM(E66+E173+E114)</f>
        <v>52</v>
      </c>
      <c r="F178" s="308">
        <f>SUM(F66+F173+F114)</f>
        <v>159</v>
      </c>
      <c r="G178" s="400">
        <f>SUM(G173+G114+G66)</f>
        <v>1080</v>
      </c>
      <c r="H178" s="308">
        <f>SUM(H66+H173+H114)</f>
        <v>512</v>
      </c>
      <c r="I178" s="308">
        <f>SUM(I66+I173+I114)</f>
        <v>64</v>
      </c>
      <c r="J178" s="308">
        <f>SUM(J66+J173+J114)</f>
        <v>232</v>
      </c>
      <c r="K178" s="310">
        <f>SUM(K66+K173+K114)</f>
        <v>272</v>
      </c>
      <c r="L178" s="89">
        <f t="shared" ref="L178:AQ178" si="31">SUM(L114+L173+L66)</f>
        <v>112</v>
      </c>
      <c r="M178" s="90">
        <f t="shared" si="31"/>
        <v>16</v>
      </c>
      <c r="N178" s="90">
        <f t="shared" si="31"/>
        <v>32</v>
      </c>
      <c r="O178" s="91">
        <f t="shared" si="31"/>
        <v>0</v>
      </c>
      <c r="P178" s="89">
        <f t="shared" si="31"/>
        <v>32</v>
      </c>
      <c r="Q178" s="90">
        <f t="shared" si="31"/>
        <v>8</v>
      </c>
      <c r="R178" s="90">
        <f t="shared" si="31"/>
        <v>40</v>
      </c>
      <c r="S178" s="92">
        <f t="shared" si="31"/>
        <v>0</v>
      </c>
      <c r="T178" s="93">
        <f t="shared" si="31"/>
        <v>72</v>
      </c>
      <c r="U178" s="90">
        <f t="shared" si="31"/>
        <v>40</v>
      </c>
      <c r="V178" s="90">
        <f t="shared" si="31"/>
        <v>80</v>
      </c>
      <c r="W178" s="92">
        <f t="shared" si="31"/>
        <v>16</v>
      </c>
      <c r="X178" s="93">
        <f t="shared" si="31"/>
        <v>80</v>
      </c>
      <c r="Y178" s="90">
        <f t="shared" si="31"/>
        <v>0</v>
      </c>
      <c r="Z178" s="90">
        <f t="shared" si="31"/>
        <v>24</v>
      </c>
      <c r="AA178" s="91">
        <f t="shared" si="31"/>
        <v>80</v>
      </c>
      <c r="AB178" s="89">
        <f t="shared" si="31"/>
        <v>48</v>
      </c>
      <c r="AC178" s="90">
        <f t="shared" si="31"/>
        <v>0</v>
      </c>
      <c r="AD178" s="90">
        <f t="shared" si="31"/>
        <v>24</v>
      </c>
      <c r="AE178" s="92">
        <f t="shared" si="31"/>
        <v>48</v>
      </c>
      <c r="AF178" s="93">
        <f t="shared" si="31"/>
        <v>112</v>
      </c>
      <c r="AG178" s="90">
        <f t="shared" si="31"/>
        <v>0</v>
      </c>
      <c r="AH178" s="90">
        <f t="shared" si="31"/>
        <v>8</v>
      </c>
      <c r="AI178" s="91">
        <f t="shared" si="31"/>
        <v>72</v>
      </c>
      <c r="AJ178" s="89">
        <f t="shared" si="31"/>
        <v>40</v>
      </c>
      <c r="AK178" s="90">
        <f t="shared" si="31"/>
        <v>0</v>
      </c>
      <c r="AL178" s="90">
        <f t="shared" si="31"/>
        <v>24</v>
      </c>
      <c r="AM178" s="92">
        <f t="shared" si="31"/>
        <v>32</v>
      </c>
      <c r="AN178" s="89">
        <f t="shared" si="31"/>
        <v>16</v>
      </c>
      <c r="AO178" s="90">
        <f t="shared" si="31"/>
        <v>0</v>
      </c>
      <c r="AP178" s="90">
        <f t="shared" si="31"/>
        <v>0</v>
      </c>
      <c r="AQ178" s="92">
        <f t="shared" si="31"/>
        <v>24</v>
      </c>
      <c r="AS178" s="60" t="s">
        <v>37</v>
      </c>
    </row>
    <row r="179" spans="1:45" s="60" customFormat="1" ht="13.5" customHeight="1" thickBot="1" x14ac:dyDescent="0.3">
      <c r="A179" s="289"/>
      <c r="B179" s="290"/>
      <c r="C179" s="291"/>
      <c r="D179" s="307"/>
      <c r="E179" s="309"/>
      <c r="F179" s="309"/>
      <c r="G179" s="401"/>
      <c r="H179" s="402"/>
      <c r="I179" s="402"/>
      <c r="J179" s="402"/>
      <c r="K179" s="403"/>
      <c r="L179" s="275">
        <f>SUM(L178:O178)</f>
        <v>160</v>
      </c>
      <c r="M179" s="275"/>
      <c r="N179" s="275"/>
      <c r="O179" s="276"/>
      <c r="P179" s="275">
        <f>SUM(P178:S178)</f>
        <v>80</v>
      </c>
      <c r="Q179" s="275"/>
      <c r="R179" s="275"/>
      <c r="S179" s="276"/>
      <c r="T179" s="275">
        <f>SUM(T178:W178)</f>
        <v>208</v>
      </c>
      <c r="U179" s="275"/>
      <c r="V179" s="275"/>
      <c r="W179" s="276"/>
      <c r="X179" s="275">
        <f>SUM(X178:AA178)</f>
        <v>184</v>
      </c>
      <c r="Y179" s="275"/>
      <c r="Z179" s="275"/>
      <c r="AA179" s="276"/>
      <c r="AB179" s="275">
        <f>SUM(AB178:AE178)</f>
        <v>120</v>
      </c>
      <c r="AC179" s="275"/>
      <c r="AD179" s="275"/>
      <c r="AE179" s="276"/>
      <c r="AF179" s="275">
        <f>SUM(AF178:AI178)</f>
        <v>192</v>
      </c>
      <c r="AG179" s="275"/>
      <c r="AH179" s="275"/>
      <c r="AI179" s="276"/>
      <c r="AJ179" s="275">
        <f>SUM(AJ178:AM178)</f>
        <v>96</v>
      </c>
      <c r="AK179" s="275"/>
      <c r="AL179" s="275"/>
      <c r="AM179" s="276"/>
      <c r="AN179" s="274">
        <f>SUM(AN178:AQ178)</f>
        <v>40</v>
      </c>
      <c r="AO179" s="275"/>
      <c r="AP179" s="275"/>
      <c r="AQ179" s="276"/>
      <c r="AS179" s="60">
        <f>SUM(L179:AQ179)</f>
        <v>1080</v>
      </c>
    </row>
    <row r="180" spans="1:45" s="60" customFormat="1" ht="12.75" customHeight="1" x14ac:dyDescent="0.25">
      <c r="A180" s="289"/>
      <c r="B180" s="290"/>
      <c r="C180" s="291"/>
      <c r="D180" s="277" t="s">
        <v>18</v>
      </c>
      <c r="E180" s="278"/>
      <c r="F180" s="279"/>
      <c r="G180" s="324" t="s">
        <v>19</v>
      </c>
      <c r="H180" s="325"/>
      <c r="I180" s="325"/>
      <c r="J180" s="325"/>
      <c r="K180" s="326"/>
      <c r="L180" s="286">
        <v>2</v>
      </c>
      <c r="M180" s="287"/>
      <c r="N180" s="287"/>
      <c r="O180" s="288"/>
      <c r="P180" s="286">
        <v>2</v>
      </c>
      <c r="Q180" s="287"/>
      <c r="R180" s="287"/>
      <c r="S180" s="288"/>
      <c r="T180" s="286">
        <v>4</v>
      </c>
      <c r="U180" s="287"/>
      <c r="V180" s="287"/>
      <c r="W180" s="288"/>
      <c r="X180" s="286">
        <v>3</v>
      </c>
      <c r="Y180" s="287"/>
      <c r="Z180" s="287"/>
      <c r="AA180" s="288"/>
      <c r="AB180" s="286">
        <v>2</v>
      </c>
      <c r="AC180" s="287"/>
      <c r="AD180" s="287"/>
      <c r="AE180" s="288"/>
      <c r="AF180" s="286">
        <v>4</v>
      </c>
      <c r="AG180" s="287"/>
      <c r="AH180" s="287"/>
      <c r="AI180" s="288"/>
      <c r="AJ180" s="286">
        <v>2</v>
      </c>
      <c r="AK180" s="287"/>
      <c r="AL180" s="287"/>
      <c r="AM180" s="288"/>
      <c r="AN180" s="286">
        <v>0</v>
      </c>
      <c r="AO180" s="287"/>
      <c r="AP180" s="287"/>
      <c r="AQ180" s="288"/>
      <c r="AS180" s="60">
        <f>SUM(L180:AQ180)</f>
        <v>19</v>
      </c>
    </row>
    <row r="181" spans="1:45" s="60" customFormat="1" ht="12.75" customHeight="1" x14ac:dyDescent="0.25">
      <c r="A181" s="289"/>
      <c r="B181" s="290"/>
      <c r="C181" s="291"/>
      <c r="D181" s="280"/>
      <c r="E181" s="281"/>
      <c r="F181" s="282"/>
      <c r="G181" s="269" t="s">
        <v>20</v>
      </c>
      <c r="H181" s="270"/>
      <c r="I181" s="270"/>
      <c r="J181" s="270"/>
      <c r="K181" s="271"/>
      <c r="L181" s="266">
        <v>11</v>
      </c>
      <c r="M181" s="267"/>
      <c r="N181" s="267"/>
      <c r="O181" s="268"/>
      <c r="P181" s="266">
        <v>3</v>
      </c>
      <c r="Q181" s="267"/>
      <c r="R181" s="267"/>
      <c r="S181" s="268"/>
      <c r="T181" s="266">
        <v>8</v>
      </c>
      <c r="U181" s="267"/>
      <c r="V181" s="267"/>
      <c r="W181" s="268"/>
      <c r="X181" s="266">
        <v>11</v>
      </c>
      <c r="Y181" s="267"/>
      <c r="Z181" s="267"/>
      <c r="AA181" s="268"/>
      <c r="AB181" s="266">
        <v>3</v>
      </c>
      <c r="AC181" s="267"/>
      <c r="AD181" s="267"/>
      <c r="AE181" s="268"/>
      <c r="AF181" s="266">
        <v>10</v>
      </c>
      <c r="AG181" s="267"/>
      <c r="AH181" s="267"/>
      <c r="AI181" s="268"/>
      <c r="AJ181" s="266">
        <v>4</v>
      </c>
      <c r="AK181" s="267"/>
      <c r="AL181" s="267"/>
      <c r="AM181" s="268"/>
      <c r="AN181" s="266">
        <v>3</v>
      </c>
      <c r="AO181" s="267"/>
      <c r="AP181" s="267"/>
      <c r="AQ181" s="268"/>
      <c r="AS181" s="60">
        <f>SUM(L181:AQ181)</f>
        <v>53</v>
      </c>
    </row>
    <row r="182" spans="1:45" s="60" customFormat="1" ht="13.5" customHeight="1" thickBot="1" x14ac:dyDescent="0.3">
      <c r="A182" s="289"/>
      <c r="B182" s="290"/>
      <c r="C182" s="291"/>
      <c r="D182" s="283"/>
      <c r="E182" s="284"/>
      <c r="F182" s="285"/>
      <c r="G182" s="269" t="s">
        <v>36</v>
      </c>
      <c r="H182" s="270"/>
      <c r="I182" s="270"/>
      <c r="J182" s="270"/>
      <c r="K182" s="271"/>
      <c r="L182" s="272">
        <v>23</v>
      </c>
      <c r="M182" s="272"/>
      <c r="N182" s="272"/>
      <c r="O182" s="272"/>
      <c r="P182" s="272">
        <v>11</v>
      </c>
      <c r="Q182" s="272"/>
      <c r="R182" s="272"/>
      <c r="S182" s="272"/>
      <c r="T182" s="272">
        <v>25</v>
      </c>
      <c r="U182" s="272"/>
      <c r="V182" s="272"/>
      <c r="W182" s="272"/>
      <c r="X182" s="272">
        <v>24</v>
      </c>
      <c r="Y182" s="272"/>
      <c r="Z182" s="272"/>
      <c r="AA182" s="272"/>
      <c r="AB182" s="272">
        <v>14</v>
      </c>
      <c r="AC182" s="272"/>
      <c r="AD182" s="272"/>
      <c r="AE182" s="272"/>
      <c r="AF182" s="272">
        <v>26</v>
      </c>
      <c r="AG182" s="272"/>
      <c r="AH182" s="272"/>
      <c r="AI182" s="272"/>
      <c r="AJ182" s="272">
        <v>12</v>
      </c>
      <c r="AK182" s="272"/>
      <c r="AL182" s="272"/>
      <c r="AM182" s="272"/>
      <c r="AN182" s="272">
        <v>24</v>
      </c>
      <c r="AO182" s="272"/>
      <c r="AP182" s="272"/>
      <c r="AQ182" s="272"/>
      <c r="AS182" s="60">
        <f>SUM(L182:AQ182)</f>
        <v>159</v>
      </c>
    </row>
    <row r="183" spans="1:45" s="60" customFormat="1" x14ac:dyDescent="0.25">
      <c r="A183" s="94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58"/>
      <c r="V183" s="95"/>
      <c r="W183" s="95"/>
      <c r="X183" s="95"/>
      <c r="Y183" s="58"/>
      <c r="Z183" s="95"/>
      <c r="AA183" s="95"/>
      <c r="AB183" s="95"/>
      <c r="AC183" s="95"/>
      <c r="AD183" s="58"/>
      <c r="AE183" s="59"/>
      <c r="AF183" s="96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7"/>
    </row>
    <row r="184" spans="1:45" s="60" customFormat="1" ht="13.8" x14ac:dyDescent="0.25">
      <c r="A184" s="98" t="s">
        <v>64</v>
      </c>
      <c r="B184" s="99"/>
      <c r="C184" s="99"/>
      <c r="D184" s="99"/>
      <c r="E184" s="99"/>
      <c r="F184" s="99"/>
      <c r="G184" s="99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2"/>
      <c r="AF184" s="100"/>
      <c r="AG184" s="61" t="str">
        <f>AG77</f>
        <v>Obowiązuje od roku akademickiego: 2020/2021</v>
      </c>
      <c r="AH184" s="61"/>
      <c r="AI184" s="61"/>
      <c r="AJ184" s="61"/>
      <c r="AK184" s="61"/>
      <c r="AL184" s="61"/>
      <c r="AM184" s="61"/>
      <c r="AN184" s="61"/>
      <c r="AO184" s="61"/>
      <c r="AP184" s="61"/>
      <c r="AQ184" s="62"/>
    </row>
    <row r="185" spans="1:45" s="60" customFormat="1" ht="15" x14ac:dyDescent="0.25">
      <c r="A185" s="25"/>
      <c r="B185" s="428" t="s">
        <v>169</v>
      </c>
      <c r="C185" s="428"/>
      <c r="D185" s="428"/>
      <c r="E185" s="428"/>
      <c r="F185" s="428"/>
      <c r="G185" s="428"/>
      <c r="H185" s="428"/>
      <c r="I185" s="428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8"/>
      <c r="AC185" s="428"/>
      <c r="AD185" s="428"/>
      <c r="AE185" s="429"/>
      <c r="AF185" s="102"/>
      <c r="AG185" s="99"/>
      <c r="AH185" s="101"/>
      <c r="AI185" s="101"/>
      <c r="AJ185" s="61"/>
      <c r="AK185" s="61"/>
      <c r="AL185" s="61"/>
      <c r="AM185" s="61"/>
      <c r="AN185" s="61"/>
      <c r="AO185" s="65"/>
      <c r="AP185" s="65"/>
      <c r="AQ185" s="103"/>
    </row>
    <row r="186" spans="1:45" s="60" customFormat="1" ht="15" x14ac:dyDescent="0.25">
      <c r="A186" s="25"/>
      <c r="B186" s="428" t="s">
        <v>170</v>
      </c>
      <c r="C186" s="428"/>
      <c r="D186" s="428"/>
      <c r="E186" s="428"/>
      <c r="F186" s="428"/>
      <c r="G186" s="428"/>
      <c r="H186" s="428"/>
      <c r="I186" s="428"/>
      <c r="J186" s="428"/>
      <c r="K186" s="428"/>
      <c r="L186" s="428"/>
      <c r="M186" s="428"/>
      <c r="N186" s="428"/>
      <c r="O186" s="428"/>
      <c r="P186" s="428"/>
      <c r="Q186" s="428"/>
      <c r="R186" s="428"/>
      <c r="S186" s="428"/>
      <c r="T186" s="428"/>
      <c r="U186" s="428"/>
      <c r="V186" s="428"/>
      <c r="W186" s="428"/>
      <c r="X186" s="428"/>
      <c r="Y186" s="428"/>
      <c r="Z186" s="428"/>
      <c r="AA186" s="428"/>
      <c r="AB186" s="428"/>
      <c r="AC186" s="428"/>
      <c r="AD186" s="428"/>
      <c r="AE186" s="429"/>
      <c r="AF186" s="100"/>
      <c r="AG186" s="106" t="s">
        <v>21</v>
      </c>
      <c r="AH186" s="104"/>
      <c r="AI186" s="104"/>
      <c r="AJ186" s="105"/>
      <c r="AK186" s="107"/>
      <c r="AL186" s="61"/>
      <c r="AM186" s="61"/>
      <c r="AN186" s="107"/>
      <c r="AO186" s="107"/>
      <c r="AP186" s="107"/>
      <c r="AQ186" s="62"/>
    </row>
    <row r="187" spans="1:45" s="60" customFormat="1" ht="15" x14ac:dyDescent="0.25">
      <c r="A187" s="25"/>
      <c r="B187" s="428" t="s">
        <v>180</v>
      </c>
      <c r="C187" s="428"/>
      <c r="D187" s="428"/>
      <c r="E187" s="428"/>
      <c r="F187" s="428"/>
      <c r="G187" s="428"/>
      <c r="H187" s="428"/>
      <c r="I187" s="428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/>
      <c r="W187" s="428"/>
      <c r="X187" s="428"/>
      <c r="Y187" s="428"/>
      <c r="Z187" s="428"/>
      <c r="AA187" s="428"/>
      <c r="AB187" s="428"/>
      <c r="AC187" s="428"/>
      <c r="AD187" s="428"/>
      <c r="AE187" s="429"/>
      <c r="AF187" s="100"/>
      <c r="AG187" s="105" t="s">
        <v>65</v>
      </c>
      <c r="AH187" s="105" t="s">
        <v>66</v>
      </c>
      <c r="AI187" s="99"/>
      <c r="AJ187" s="101"/>
      <c r="AK187" s="61"/>
      <c r="AL187" s="61"/>
      <c r="AM187" s="61"/>
      <c r="AN187" s="61"/>
      <c r="AO187" s="61"/>
      <c r="AP187" s="61"/>
      <c r="AQ187" s="108"/>
    </row>
    <row r="188" spans="1:45" s="60" customFormat="1" ht="15" x14ac:dyDescent="0.25">
      <c r="A188" s="25"/>
      <c r="B188" s="242" t="s">
        <v>183</v>
      </c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147"/>
      <c r="AE188" s="147"/>
      <c r="AF188" s="100"/>
      <c r="AG188" s="104" t="s">
        <v>67</v>
      </c>
      <c r="AH188" s="104" t="s">
        <v>68</v>
      </c>
      <c r="AI188" s="109"/>
      <c r="AJ188" s="109"/>
      <c r="AK188" s="61"/>
      <c r="AL188" s="61"/>
      <c r="AM188" s="61"/>
      <c r="AN188" s="61"/>
      <c r="AO188" s="61"/>
      <c r="AP188" s="61"/>
      <c r="AQ188" s="62"/>
    </row>
    <row r="189" spans="1:45" s="60" customFormat="1" ht="15" x14ac:dyDescent="0.25">
      <c r="A189" s="25"/>
      <c r="B189" s="243" t="s">
        <v>179</v>
      </c>
      <c r="C189" s="147"/>
      <c r="D189" s="147"/>
      <c r="E189" s="147"/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147"/>
      <c r="AD189" s="147"/>
      <c r="AE189" s="147"/>
      <c r="AF189" s="100"/>
      <c r="AG189" s="105" t="s">
        <v>61</v>
      </c>
      <c r="AH189" s="250" t="s">
        <v>69</v>
      </c>
      <c r="AI189" s="99"/>
      <c r="AJ189" s="99"/>
      <c r="AK189" s="61"/>
      <c r="AL189" s="61"/>
      <c r="AM189" s="61"/>
      <c r="AN189" s="61"/>
      <c r="AO189" s="61"/>
      <c r="AP189" s="61"/>
      <c r="AQ189" s="62"/>
    </row>
    <row r="190" spans="1:45" s="60" customFormat="1" ht="15" x14ac:dyDescent="0.25">
      <c r="A190" s="25"/>
      <c r="B190" s="243" t="s">
        <v>171</v>
      </c>
      <c r="C190" s="147"/>
      <c r="D190" s="147"/>
      <c r="E190" s="147"/>
      <c r="F190" s="147"/>
      <c r="G190" s="147"/>
      <c r="H190" s="147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47"/>
      <c r="AC190" s="147"/>
      <c r="AD190" s="147"/>
      <c r="AE190" s="147"/>
      <c r="AF190" s="100"/>
      <c r="AG190" s="105" t="s">
        <v>70</v>
      </c>
      <c r="AH190" s="105" t="s">
        <v>71</v>
      </c>
      <c r="AI190" s="99"/>
      <c r="AJ190" s="99"/>
      <c r="AK190" s="61"/>
      <c r="AL190" s="61"/>
      <c r="AM190" s="61"/>
      <c r="AN190" s="61"/>
      <c r="AO190" s="61"/>
      <c r="AP190" s="61"/>
      <c r="AQ190" s="62"/>
    </row>
    <row r="191" spans="1:45" s="60" customFormat="1" ht="15" x14ac:dyDescent="0.25">
      <c r="A191" s="25"/>
      <c r="B191" s="243" t="s">
        <v>172</v>
      </c>
      <c r="C191" s="147"/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147"/>
      <c r="AE191" s="147"/>
      <c r="AF191" s="100"/>
      <c r="AG191" s="105" t="s">
        <v>22</v>
      </c>
      <c r="AH191" s="105" t="s">
        <v>72</v>
      </c>
      <c r="AI191" s="99"/>
      <c r="AJ191" s="101"/>
      <c r="AK191" s="61"/>
      <c r="AL191" s="61"/>
      <c r="AM191" s="61"/>
      <c r="AN191" s="61"/>
      <c r="AO191" s="61"/>
      <c r="AP191" s="61"/>
      <c r="AQ191" s="62"/>
    </row>
    <row r="192" spans="1:45" s="60" customFormat="1" ht="15" x14ac:dyDescent="0.25">
      <c r="A192" s="25"/>
      <c r="B192" s="3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38"/>
      <c r="N192" s="38"/>
      <c r="O192" s="38"/>
      <c r="P192" s="38"/>
      <c r="Q192" s="110"/>
      <c r="R192" s="110"/>
      <c r="S192" s="110"/>
      <c r="T192" s="101"/>
      <c r="U192" s="101"/>
      <c r="V192" s="101"/>
      <c r="W192" s="101"/>
      <c r="X192" s="101"/>
      <c r="Y192" s="101"/>
      <c r="Z192" s="101"/>
      <c r="AA192" s="101"/>
      <c r="AB192" s="61"/>
      <c r="AC192" s="61"/>
      <c r="AD192" s="61"/>
      <c r="AE192" s="62"/>
      <c r="AF192" s="100"/>
      <c r="AG192" s="104" t="s">
        <v>73</v>
      </c>
      <c r="AH192" s="104" t="s">
        <v>74</v>
      </c>
      <c r="AI192" s="99"/>
      <c r="AJ192" s="101"/>
      <c r="AK192" s="61"/>
      <c r="AL192" s="61"/>
      <c r="AM192" s="61"/>
      <c r="AN192" s="61"/>
      <c r="AO192" s="61"/>
      <c r="AP192" s="61"/>
      <c r="AQ192" s="62"/>
    </row>
    <row r="193" spans="1:43" s="60" customFormat="1" ht="15" x14ac:dyDescent="0.25">
      <c r="A193" s="25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99"/>
      <c r="R193" s="99"/>
      <c r="S193" s="99"/>
      <c r="T193" s="101"/>
      <c r="U193" s="101"/>
      <c r="V193" s="101"/>
      <c r="W193" s="101"/>
      <c r="X193" s="101"/>
      <c r="Y193" s="101"/>
      <c r="Z193" s="101"/>
      <c r="AA193" s="101"/>
      <c r="AB193" s="61"/>
      <c r="AC193" s="61"/>
      <c r="AD193" s="61"/>
      <c r="AE193" s="62"/>
      <c r="AF193" s="100"/>
      <c r="AG193" s="111"/>
      <c r="AH193" s="104" t="s">
        <v>75</v>
      </c>
      <c r="AJ193" s="101"/>
      <c r="AK193" s="61"/>
      <c r="AL193" s="61"/>
      <c r="AM193" s="61"/>
      <c r="AN193" s="61"/>
      <c r="AO193" s="61"/>
      <c r="AP193" s="61"/>
      <c r="AQ193" s="62"/>
    </row>
    <row r="194" spans="1:43" s="60" customFormat="1" ht="14.4" thickBot="1" x14ac:dyDescent="0.3">
      <c r="A194" s="112"/>
      <c r="B194" s="113"/>
      <c r="C194" s="113"/>
      <c r="D194" s="113"/>
      <c r="E194" s="114"/>
      <c r="F194" s="114"/>
      <c r="G194" s="114"/>
      <c r="H194" s="114"/>
      <c r="I194" s="114"/>
      <c r="J194" s="114"/>
      <c r="K194" s="113"/>
      <c r="L194" s="113"/>
      <c r="M194" s="113"/>
      <c r="N194" s="113"/>
      <c r="O194" s="113"/>
      <c r="P194" s="113"/>
      <c r="Q194" s="113"/>
      <c r="R194" s="113"/>
      <c r="S194" s="113"/>
      <c r="T194" s="115"/>
      <c r="U194" s="116"/>
      <c r="V194" s="116"/>
      <c r="W194" s="116"/>
      <c r="X194" s="115"/>
      <c r="Y194" s="116"/>
      <c r="Z194" s="116"/>
      <c r="AA194" s="116"/>
      <c r="AB194" s="116"/>
      <c r="AC194" s="116"/>
      <c r="AD194" s="116"/>
      <c r="AE194" s="117"/>
      <c r="AF194" s="251" t="s">
        <v>32</v>
      </c>
      <c r="AG194" s="252"/>
      <c r="AH194" s="252"/>
      <c r="AI194" s="252"/>
      <c r="AJ194" s="252"/>
      <c r="AK194" s="252"/>
      <c r="AL194" s="252"/>
      <c r="AM194" s="252"/>
      <c r="AN194" s="252"/>
      <c r="AO194" s="252"/>
      <c r="AP194" s="252"/>
      <c r="AQ194" s="253"/>
    </row>
    <row r="195" spans="1:43" s="60" customFormat="1" ht="25.05" customHeight="1" x14ac:dyDescent="0.25">
      <c r="A195" s="373"/>
      <c r="B195" s="374"/>
      <c r="C195" s="375"/>
      <c r="D195" s="376" t="str">
        <f>D45</f>
        <v>PLAN  STUDIÓW  NR VIII</v>
      </c>
      <c r="E195" s="377"/>
      <c r="F195" s="377"/>
      <c r="G195" s="377"/>
      <c r="H195" s="377"/>
      <c r="I195" s="377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/>
      <c r="W195" s="377"/>
      <c r="X195" s="377"/>
      <c r="Y195" s="377"/>
      <c r="Z195" s="377"/>
      <c r="AA195" s="377"/>
      <c r="AB195" s="378"/>
      <c r="AC195" s="378"/>
      <c r="AD195" s="378"/>
      <c r="AE195" s="379"/>
      <c r="AF195" s="384"/>
      <c r="AG195" s="278"/>
      <c r="AH195" s="278"/>
      <c r="AI195" s="278"/>
      <c r="AJ195" s="278"/>
      <c r="AK195" s="278"/>
      <c r="AL195" s="278"/>
      <c r="AM195" s="278"/>
      <c r="AN195" s="278"/>
      <c r="AO195" s="278"/>
      <c r="AP195" s="278"/>
      <c r="AQ195" s="385"/>
    </row>
    <row r="196" spans="1:43" s="60" customFormat="1" ht="25.05" customHeight="1" x14ac:dyDescent="0.25">
      <c r="A196" s="386" t="s">
        <v>97</v>
      </c>
      <c r="B196" s="362"/>
      <c r="C196" s="387"/>
      <c r="D196" s="380"/>
      <c r="E196" s="381"/>
      <c r="F196" s="381"/>
      <c r="G196" s="381"/>
      <c r="H196" s="381"/>
      <c r="I196" s="381"/>
      <c r="J196" s="381"/>
      <c r="K196" s="381"/>
      <c r="L196" s="381"/>
      <c r="M196" s="381"/>
      <c r="N196" s="381"/>
      <c r="O196" s="381"/>
      <c r="P196" s="381"/>
      <c r="Q196" s="381"/>
      <c r="R196" s="381"/>
      <c r="S196" s="381"/>
      <c r="T196" s="381"/>
      <c r="U196" s="381"/>
      <c r="V196" s="381"/>
      <c r="W196" s="381"/>
      <c r="X196" s="381"/>
      <c r="Y196" s="381"/>
      <c r="Z196" s="381"/>
      <c r="AA196" s="381"/>
      <c r="AB196" s="382"/>
      <c r="AC196" s="382"/>
      <c r="AD196" s="382"/>
      <c r="AE196" s="383"/>
      <c r="AF196" s="386"/>
      <c r="AG196" s="281"/>
      <c r="AH196" s="281"/>
      <c r="AI196" s="281"/>
      <c r="AJ196" s="281"/>
      <c r="AK196" s="281"/>
      <c r="AL196" s="281"/>
      <c r="AM196" s="281"/>
      <c r="AN196" s="281"/>
      <c r="AO196" s="281"/>
      <c r="AP196" s="281"/>
      <c r="AQ196" s="388"/>
    </row>
    <row r="197" spans="1:43" s="60" customFormat="1" ht="15" x14ac:dyDescent="0.25">
      <c r="A197" s="386" t="s">
        <v>98</v>
      </c>
      <c r="B197" s="362"/>
      <c r="C197" s="387"/>
      <c r="D197" s="2" t="s">
        <v>52</v>
      </c>
      <c r="E197" s="63"/>
      <c r="F197" s="63"/>
      <c r="G197" s="63"/>
      <c r="H197" s="63"/>
      <c r="I197" s="64" t="str">
        <f>(D8)</f>
        <v>PROFIL OGÓLNOAKADEMICKI</v>
      </c>
      <c r="J197" s="4"/>
      <c r="K197" s="63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2"/>
      <c r="W197" s="2"/>
      <c r="X197" s="64"/>
      <c r="Y197" s="64"/>
      <c r="Z197" s="2"/>
      <c r="AA197" s="2"/>
      <c r="AB197" s="4"/>
      <c r="AC197" s="2"/>
      <c r="AD197" s="2"/>
      <c r="AE197" s="2"/>
      <c r="AF197" s="358"/>
      <c r="AG197" s="359"/>
      <c r="AH197" s="359"/>
      <c r="AI197" s="359"/>
      <c r="AJ197" s="359"/>
      <c r="AK197" s="359"/>
      <c r="AL197" s="359"/>
      <c r="AM197" s="359"/>
      <c r="AN197" s="359"/>
      <c r="AO197" s="359"/>
      <c r="AP197" s="359"/>
      <c r="AQ197" s="360"/>
    </row>
    <row r="198" spans="1:43" s="60" customFormat="1" ht="15" x14ac:dyDescent="0.25">
      <c r="A198" s="55"/>
      <c r="B198" s="27"/>
      <c r="C198" s="53"/>
      <c r="D198" s="2" t="s">
        <v>39</v>
      </c>
      <c r="E198" s="63"/>
      <c r="F198" s="63"/>
      <c r="G198" s="2"/>
      <c r="H198" s="2"/>
      <c r="I198" s="64" t="str">
        <f>(D9)</f>
        <v>STUDIA PIERWSZEGO STOPNIA (4-letnie inżynierskie)</v>
      </c>
      <c r="J198" s="4"/>
      <c r="K198" s="64"/>
      <c r="L198" s="64"/>
      <c r="M198" s="65"/>
      <c r="N198" s="63"/>
      <c r="O198" s="64"/>
      <c r="P198" s="64"/>
      <c r="Q198" s="64"/>
      <c r="R198" s="64"/>
      <c r="S198" s="64"/>
      <c r="T198" s="64"/>
      <c r="U198" s="64"/>
      <c r="V198" s="2"/>
      <c r="W198" s="2"/>
      <c r="X198" s="64"/>
      <c r="Y198" s="64"/>
      <c r="Z198" s="2"/>
      <c r="AA198" s="2"/>
      <c r="AB198" s="4"/>
      <c r="AC198" s="2"/>
      <c r="AD198" s="2"/>
      <c r="AE198" s="2"/>
      <c r="AF198" s="358"/>
      <c r="AG198" s="359"/>
      <c r="AH198" s="359"/>
      <c r="AI198" s="359"/>
      <c r="AJ198" s="359"/>
      <c r="AK198" s="359"/>
      <c r="AL198" s="359"/>
      <c r="AM198" s="359"/>
      <c r="AN198" s="359"/>
      <c r="AO198" s="359"/>
      <c r="AP198" s="359"/>
      <c r="AQ198" s="360"/>
    </row>
    <row r="199" spans="1:43" s="60" customFormat="1" ht="15" x14ac:dyDescent="0.25">
      <c r="A199" s="361" t="s">
        <v>53</v>
      </c>
      <c r="B199" s="362"/>
      <c r="C199" s="387"/>
      <c r="D199" s="2" t="s">
        <v>38</v>
      </c>
      <c r="E199" s="63"/>
      <c r="F199" s="63"/>
      <c r="G199" s="2"/>
      <c r="H199" s="2"/>
      <c r="I199" s="64" t="str">
        <f>(D10)</f>
        <v>STUDIA NIESTACJONARNE</v>
      </c>
      <c r="J199" s="4"/>
      <c r="K199" s="64"/>
      <c r="L199" s="64"/>
      <c r="M199" s="65"/>
      <c r="N199" s="63"/>
      <c r="O199" s="64"/>
      <c r="P199" s="64"/>
      <c r="Q199" s="64"/>
      <c r="R199" s="64"/>
      <c r="S199" s="64"/>
      <c r="T199" s="64"/>
      <c r="U199" s="64"/>
      <c r="V199" s="2"/>
      <c r="W199" s="2"/>
      <c r="X199" s="64"/>
      <c r="Y199" s="64"/>
      <c r="Z199" s="2"/>
      <c r="AA199" s="2"/>
      <c r="AB199" s="4"/>
      <c r="AC199" s="54"/>
      <c r="AD199" s="54"/>
      <c r="AE199" s="54"/>
      <c r="AF199" s="358" t="s">
        <v>90</v>
      </c>
      <c r="AG199" s="359"/>
      <c r="AH199" s="359"/>
      <c r="AI199" s="359"/>
      <c r="AJ199" s="359"/>
      <c r="AK199" s="359"/>
      <c r="AL199" s="359"/>
      <c r="AM199" s="359"/>
      <c r="AN199" s="359"/>
      <c r="AO199" s="359"/>
      <c r="AP199" s="359"/>
      <c r="AQ199" s="360"/>
    </row>
    <row r="200" spans="1:43" s="60" customFormat="1" ht="15" x14ac:dyDescent="0.25">
      <c r="A200" s="358" t="s">
        <v>34</v>
      </c>
      <c r="B200" s="359"/>
      <c r="C200" s="389"/>
      <c r="D200" s="2" t="s">
        <v>0</v>
      </c>
      <c r="E200" s="2"/>
      <c r="F200" s="2"/>
      <c r="G200" s="2"/>
      <c r="H200" s="2"/>
      <c r="I200" s="64" t="str">
        <f>(D7)</f>
        <v>INŻYNIERIA ŚRODOWISKA</v>
      </c>
      <c r="J200" s="4"/>
      <c r="K200" s="64"/>
      <c r="L200" s="64"/>
      <c r="M200" s="64"/>
      <c r="N200" s="63"/>
      <c r="O200" s="64"/>
      <c r="P200" s="64"/>
      <c r="Q200" s="64"/>
      <c r="R200" s="64"/>
      <c r="S200" s="64"/>
      <c r="T200" s="64"/>
      <c r="U200" s="64"/>
      <c r="V200" s="2"/>
      <c r="W200" s="2"/>
      <c r="X200" s="64"/>
      <c r="Y200" s="64"/>
      <c r="Z200" s="2"/>
      <c r="AA200" s="2"/>
      <c r="AB200" s="4"/>
      <c r="AC200" s="54"/>
      <c r="AD200" s="54"/>
      <c r="AE200" s="54"/>
      <c r="AF200" s="358" t="s">
        <v>51</v>
      </c>
      <c r="AG200" s="359"/>
      <c r="AH200" s="359"/>
      <c r="AI200" s="359"/>
      <c r="AJ200" s="359"/>
      <c r="AK200" s="359"/>
      <c r="AL200" s="359"/>
      <c r="AM200" s="359"/>
      <c r="AN200" s="359"/>
      <c r="AO200" s="359"/>
      <c r="AP200" s="359"/>
      <c r="AQ200" s="360"/>
    </row>
    <row r="201" spans="1:43" s="60" customFormat="1" ht="15" x14ac:dyDescent="0.25">
      <c r="A201" s="361" t="s">
        <v>35</v>
      </c>
      <c r="B201" s="362"/>
      <c r="C201" s="387"/>
      <c r="D201" s="5"/>
      <c r="E201" s="2"/>
      <c r="F201" s="2"/>
      <c r="G201" s="2"/>
      <c r="H201" s="2"/>
      <c r="I201" s="64"/>
      <c r="J201" s="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2"/>
      <c r="W201" s="2"/>
      <c r="X201" s="64"/>
      <c r="Y201" s="64"/>
      <c r="Z201" s="2"/>
      <c r="AA201" s="2"/>
      <c r="AB201" s="4"/>
      <c r="AC201" s="2"/>
      <c r="AD201" s="2"/>
      <c r="AE201" s="2"/>
      <c r="AF201" s="361"/>
      <c r="AG201" s="362"/>
      <c r="AH201" s="362"/>
      <c r="AI201" s="362"/>
      <c r="AJ201" s="362"/>
      <c r="AK201" s="362"/>
      <c r="AL201" s="362"/>
      <c r="AM201" s="362"/>
      <c r="AN201" s="362"/>
      <c r="AO201" s="362"/>
      <c r="AP201" s="362"/>
      <c r="AQ201" s="363"/>
    </row>
    <row r="202" spans="1:43" s="60" customFormat="1" ht="15.6" thickBot="1" x14ac:dyDescent="0.3">
      <c r="A202" s="390"/>
      <c r="B202" s="391"/>
      <c r="C202" s="392"/>
      <c r="D202" s="66"/>
      <c r="E202" s="28"/>
      <c r="F202" s="28"/>
      <c r="G202" s="28"/>
      <c r="H202" s="28"/>
      <c r="I202" s="28"/>
      <c r="J202" s="28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56"/>
      <c r="W202" s="56"/>
      <c r="X202" s="67"/>
      <c r="Y202" s="67"/>
      <c r="Z202" s="56"/>
      <c r="AA202" s="56"/>
      <c r="AB202" s="28"/>
      <c r="AC202" s="6"/>
      <c r="AD202" s="6"/>
      <c r="AE202" s="6"/>
      <c r="AF202" s="364"/>
      <c r="AG202" s="365"/>
      <c r="AH202" s="365"/>
      <c r="AI202" s="365"/>
      <c r="AJ202" s="365"/>
      <c r="AK202" s="365"/>
      <c r="AL202" s="365"/>
      <c r="AM202" s="365"/>
      <c r="AN202" s="365"/>
      <c r="AO202" s="365"/>
      <c r="AP202" s="365"/>
      <c r="AQ202" s="366"/>
    </row>
    <row r="203" spans="1:43" s="60" customFormat="1" ht="6" customHeight="1" thickBot="1" x14ac:dyDescent="0.3">
      <c r="A203" s="131"/>
      <c r="B203" s="71"/>
      <c r="C203" s="71"/>
      <c r="D203" s="132"/>
      <c r="E203" s="61"/>
      <c r="F203" s="61"/>
      <c r="G203" s="61"/>
      <c r="H203" s="61"/>
      <c r="I203" s="61"/>
      <c r="J203" s="61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07"/>
      <c r="W203" s="107"/>
      <c r="X203" s="133"/>
      <c r="Y203" s="133"/>
      <c r="Z203" s="107"/>
      <c r="AA203" s="107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61"/>
      <c r="AQ203" s="62"/>
    </row>
    <row r="204" spans="1:43" s="60" customFormat="1" x14ac:dyDescent="0.25">
      <c r="A204" s="393" t="s">
        <v>76</v>
      </c>
      <c r="B204" s="396" t="s">
        <v>45</v>
      </c>
      <c r="C204" s="350"/>
      <c r="D204" s="349" t="s">
        <v>2</v>
      </c>
      <c r="E204" s="350"/>
      <c r="F204" s="351"/>
      <c r="G204" s="355" t="s">
        <v>3</v>
      </c>
      <c r="H204" s="325"/>
      <c r="I204" s="325"/>
      <c r="J204" s="325"/>
      <c r="K204" s="325"/>
      <c r="L204" s="356" t="s">
        <v>79</v>
      </c>
      <c r="M204" s="325"/>
      <c r="N204" s="325"/>
      <c r="O204" s="325"/>
      <c r="P204" s="325"/>
      <c r="Q204" s="325"/>
      <c r="R204" s="325"/>
      <c r="S204" s="325"/>
      <c r="T204" s="325"/>
      <c r="U204" s="325"/>
      <c r="V204" s="325"/>
      <c r="W204" s="325"/>
      <c r="X204" s="325"/>
      <c r="Y204" s="325"/>
      <c r="Z204" s="325"/>
      <c r="AA204" s="325"/>
      <c r="AB204" s="325"/>
      <c r="AC204" s="325"/>
      <c r="AD204" s="325"/>
      <c r="AE204" s="325"/>
      <c r="AF204" s="325"/>
      <c r="AG204" s="325"/>
      <c r="AH204" s="325"/>
      <c r="AI204" s="325"/>
      <c r="AJ204" s="325"/>
      <c r="AK204" s="325"/>
      <c r="AL204" s="325"/>
      <c r="AM204" s="325"/>
      <c r="AN204" s="325"/>
      <c r="AO204" s="325"/>
      <c r="AP204" s="325"/>
      <c r="AQ204" s="326"/>
    </row>
    <row r="205" spans="1:43" s="60" customFormat="1" x14ac:dyDescent="0.25">
      <c r="A205" s="394"/>
      <c r="B205" s="397"/>
      <c r="C205" s="353"/>
      <c r="D205" s="352"/>
      <c r="E205" s="353"/>
      <c r="F205" s="354"/>
      <c r="G205" s="314" t="s">
        <v>4</v>
      </c>
      <c r="H205" s="302" t="s">
        <v>5</v>
      </c>
      <c r="I205" s="302"/>
      <c r="J205" s="302"/>
      <c r="K205" s="304"/>
      <c r="L205" s="319" t="s">
        <v>55</v>
      </c>
      <c r="M205" s="320"/>
      <c r="N205" s="320"/>
      <c r="O205" s="321"/>
      <c r="P205" s="319" t="s">
        <v>56</v>
      </c>
      <c r="Q205" s="320"/>
      <c r="R205" s="320"/>
      <c r="S205" s="321"/>
      <c r="T205" s="319" t="s">
        <v>57</v>
      </c>
      <c r="U205" s="320"/>
      <c r="V205" s="320"/>
      <c r="W205" s="321"/>
      <c r="X205" s="319" t="s">
        <v>86</v>
      </c>
      <c r="Y205" s="320"/>
      <c r="Z205" s="320"/>
      <c r="AA205" s="321"/>
      <c r="AB205" s="319" t="s">
        <v>58</v>
      </c>
      <c r="AC205" s="320"/>
      <c r="AD205" s="320"/>
      <c r="AE205" s="321"/>
      <c r="AF205" s="319" t="s">
        <v>59</v>
      </c>
      <c r="AG205" s="320"/>
      <c r="AH205" s="320"/>
      <c r="AI205" s="321"/>
      <c r="AJ205" s="319" t="s">
        <v>60</v>
      </c>
      <c r="AK205" s="320"/>
      <c r="AL205" s="320"/>
      <c r="AM205" s="321"/>
      <c r="AN205" s="319" t="s">
        <v>87</v>
      </c>
      <c r="AO205" s="320"/>
      <c r="AP205" s="320"/>
      <c r="AQ205" s="321"/>
    </row>
    <row r="206" spans="1:43" s="60" customFormat="1" x14ac:dyDescent="0.25">
      <c r="A206" s="394"/>
      <c r="B206" s="397"/>
      <c r="C206" s="353"/>
      <c r="D206" s="293" t="s">
        <v>6</v>
      </c>
      <c r="E206" s="370" t="s">
        <v>7</v>
      </c>
      <c r="F206" s="297" t="s">
        <v>36</v>
      </c>
      <c r="G206" s="357"/>
      <c r="H206" s="302" t="s">
        <v>8</v>
      </c>
      <c r="I206" s="302" t="s">
        <v>9</v>
      </c>
      <c r="J206" s="302" t="s">
        <v>61</v>
      </c>
      <c r="K206" s="304" t="s">
        <v>33</v>
      </c>
      <c r="L206" s="367" t="s">
        <v>85</v>
      </c>
      <c r="M206" s="368"/>
      <c r="N206" s="368"/>
      <c r="O206" s="368"/>
      <c r="P206" s="368"/>
      <c r="Q206" s="368"/>
      <c r="R206" s="368"/>
      <c r="S206" s="368"/>
      <c r="T206" s="368"/>
      <c r="U206" s="368"/>
      <c r="V206" s="368"/>
      <c r="W206" s="368"/>
      <c r="X206" s="368"/>
      <c r="Y206" s="368"/>
      <c r="Z206" s="368"/>
      <c r="AA206" s="368"/>
      <c r="AB206" s="368"/>
      <c r="AC206" s="368"/>
      <c r="AD206" s="368"/>
      <c r="AE206" s="368"/>
      <c r="AF206" s="368"/>
      <c r="AG206" s="368"/>
      <c r="AH206" s="368"/>
      <c r="AI206" s="368"/>
      <c r="AJ206" s="368"/>
      <c r="AK206" s="368"/>
      <c r="AL206" s="368"/>
      <c r="AM206" s="368"/>
      <c r="AN206" s="368"/>
      <c r="AO206" s="368"/>
      <c r="AP206" s="368"/>
      <c r="AQ206" s="369"/>
    </row>
    <row r="207" spans="1:43" s="60" customFormat="1" x14ac:dyDescent="0.25">
      <c r="A207" s="394"/>
      <c r="B207" s="397"/>
      <c r="C207" s="353"/>
      <c r="D207" s="293"/>
      <c r="E207" s="371"/>
      <c r="F207" s="298"/>
      <c r="G207" s="357"/>
      <c r="H207" s="302"/>
      <c r="I207" s="302"/>
      <c r="J207" s="302"/>
      <c r="K207" s="304"/>
      <c r="L207" s="314" t="s">
        <v>8</v>
      </c>
      <c r="M207" s="316" t="s">
        <v>9</v>
      </c>
      <c r="N207" s="318" t="s">
        <v>10</v>
      </c>
      <c r="O207" s="297" t="s">
        <v>62</v>
      </c>
      <c r="P207" s="314" t="s">
        <v>8</v>
      </c>
      <c r="Q207" s="316" t="s">
        <v>9</v>
      </c>
      <c r="R207" s="318" t="s">
        <v>10</v>
      </c>
      <c r="S207" s="297" t="s">
        <v>62</v>
      </c>
      <c r="T207" s="314" t="s">
        <v>8</v>
      </c>
      <c r="U207" s="316" t="s">
        <v>9</v>
      </c>
      <c r="V207" s="318" t="s">
        <v>10</v>
      </c>
      <c r="W207" s="297" t="s">
        <v>62</v>
      </c>
      <c r="X207" s="314" t="s">
        <v>8</v>
      </c>
      <c r="Y207" s="316" t="s">
        <v>9</v>
      </c>
      <c r="Z207" s="318" t="s">
        <v>10</v>
      </c>
      <c r="AA207" s="297" t="s">
        <v>62</v>
      </c>
      <c r="AB207" s="314" t="s">
        <v>8</v>
      </c>
      <c r="AC207" s="316" t="s">
        <v>9</v>
      </c>
      <c r="AD207" s="318" t="s">
        <v>10</v>
      </c>
      <c r="AE207" s="297" t="s">
        <v>62</v>
      </c>
      <c r="AF207" s="314" t="s">
        <v>8</v>
      </c>
      <c r="AG207" s="316" t="s">
        <v>9</v>
      </c>
      <c r="AH207" s="318" t="s">
        <v>10</v>
      </c>
      <c r="AI207" s="297" t="s">
        <v>62</v>
      </c>
      <c r="AJ207" s="314" t="s">
        <v>8</v>
      </c>
      <c r="AK207" s="316" t="s">
        <v>9</v>
      </c>
      <c r="AL207" s="318" t="s">
        <v>10</v>
      </c>
      <c r="AM207" s="297" t="s">
        <v>62</v>
      </c>
      <c r="AN207" s="314" t="s">
        <v>8</v>
      </c>
      <c r="AO207" s="316" t="s">
        <v>9</v>
      </c>
      <c r="AP207" s="318" t="s">
        <v>10</v>
      </c>
      <c r="AQ207" s="297" t="s">
        <v>62</v>
      </c>
    </row>
    <row r="208" spans="1:43" s="60" customFormat="1" ht="13.8" thickBot="1" x14ac:dyDescent="0.3">
      <c r="A208" s="395"/>
      <c r="B208" s="398"/>
      <c r="C208" s="399"/>
      <c r="D208" s="294"/>
      <c r="E208" s="372"/>
      <c r="F208" s="299"/>
      <c r="G208" s="315"/>
      <c r="H208" s="303"/>
      <c r="I208" s="303"/>
      <c r="J208" s="303"/>
      <c r="K208" s="305"/>
      <c r="L208" s="315"/>
      <c r="M208" s="317"/>
      <c r="N208" s="296"/>
      <c r="O208" s="299"/>
      <c r="P208" s="315"/>
      <c r="Q208" s="317"/>
      <c r="R208" s="296"/>
      <c r="S208" s="299"/>
      <c r="T208" s="315"/>
      <c r="U208" s="317"/>
      <c r="V208" s="296"/>
      <c r="W208" s="299"/>
      <c r="X208" s="315"/>
      <c r="Y208" s="317"/>
      <c r="Z208" s="296"/>
      <c r="AA208" s="299"/>
      <c r="AB208" s="315"/>
      <c r="AC208" s="317"/>
      <c r="AD208" s="296"/>
      <c r="AE208" s="299"/>
      <c r="AF208" s="315"/>
      <c r="AG208" s="317"/>
      <c r="AH208" s="296"/>
      <c r="AI208" s="299"/>
      <c r="AJ208" s="315"/>
      <c r="AK208" s="317"/>
      <c r="AL208" s="296"/>
      <c r="AM208" s="299"/>
      <c r="AN208" s="315"/>
      <c r="AO208" s="317"/>
      <c r="AP208" s="296"/>
      <c r="AQ208" s="299"/>
    </row>
    <row r="209" spans="1:43" s="60" customFormat="1" ht="18" customHeight="1" thickBot="1" x14ac:dyDescent="0.3">
      <c r="A209" s="72" t="s">
        <v>89</v>
      </c>
      <c r="B209" s="346" t="s">
        <v>177</v>
      </c>
      <c r="C209" s="346"/>
      <c r="D209" s="347"/>
      <c r="E209" s="347"/>
      <c r="F209" s="138"/>
      <c r="G209" s="138"/>
      <c r="H209" s="347"/>
      <c r="I209" s="347"/>
      <c r="J209" s="347"/>
      <c r="K209" s="347"/>
      <c r="L209" s="347"/>
      <c r="M209" s="347"/>
      <c r="N209" s="347"/>
      <c r="O209" s="347"/>
      <c r="P209" s="347"/>
      <c r="Q209" s="347"/>
      <c r="R209" s="347"/>
      <c r="S209" s="347"/>
      <c r="T209" s="347"/>
      <c r="U209" s="347"/>
      <c r="V209" s="347"/>
      <c r="W209" s="347"/>
      <c r="X209" s="347"/>
      <c r="Y209" s="347"/>
      <c r="Z209" s="347"/>
      <c r="AA209" s="347"/>
      <c r="AB209" s="347"/>
      <c r="AC209" s="347"/>
      <c r="AD209" s="347"/>
      <c r="AE209" s="347"/>
      <c r="AF209" s="347"/>
      <c r="AG209" s="347"/>
      <c r="AH209" s="347"/>
      <c r="AI209" s="347"/>
      <c r="AJ209" s="347"/>
      <c r="AK209" s="347"/>
      <c r="AL209" s="347"/>
      <c r="AM209" s="347"/>
      <c r="AN209" s="347"/>
      <c r="AO209" s="347"/>
      <c r="AP209" s="347"/>
      <c r="AQ209" s="348"/>
    </row>
    <row r="210" spans="1:43" s="60" customFormat="1" ht="20.100000000000001" customHeight="1" x14ac:dyDescent="0.25">
      <c r="A210" s="10" t="s">
        <v>12</v>
      </c>
      <c r="B210" s="152" t="s">
        <v>138</v>
      </c>
      <c r="C210" s="153" t="s">
        <v>139</v>
      </c>
      <c r="D210" s="139"/>
      <c r="E210" s="14">
        <v>2</v>
      </c>
      <c r="F210" s="15">
        <v>3</v>
      </c>
      <c r="G210" s="158">
        <f>SUM(H210:K210)</f>
        <v>24</v>
      </c>
      <c r="H210" s="239">
        <f>(L210+P210+T210+X210+AB210+AF210+AJ210+AN210)</f>
        <v>8</v>
      </c>
      <c r="I210" s="239">
        <f t="shared" ref="I210:K211" si="32">(M210+Q210+U210+Y210+AC210+AG210+AK210+AO210)</f>
        <v>0</v>
      </c>
      <c r="J210" s="239">
        <f t="shared" si="32"/>
        <v>16</v>
      </c>
      <c r="K210" s="240">
        <f t="shared" si="32"/>
        <v>0</v>
      </c>
      <c r="L210" s="231"/>
      <c r="M210" s="231"/>
      <c r="N210" s="231"/>
      <c r="O210" s="232"/>
      <c r="P210" s="233">
        <v>8</v>
      </c>
      <c r="Q210" s="233"/>
      <c r="R210" s="233">
        <v>16</v>
      </c>
      <c r="S210" s="234"/>
      <c r="T210" s="171"/>
      <c r="U210" s="233"/>
      <c r="V210" s="233"/>
      <c r="W210" s="234"/>
      <c r="X210" s="233"/>
      <c r="Y210" s="233"/>
      <c r="Z210" s="233"/>
      <c r="AA210" s="234"/>
      <c r="AB210" s="193"/>
      <c r="AC210" s="162"/>
      <c r="AD210" s="162"/>
      <c r="AE210" s="163"/>
      <c r="AF210" s="193"/>
      <c r="AG210" s="162"/>
      <c r="AH210" s="162"/>
      <c r="AI210" s="163"/>
      <c r="AJ210" s="235"/>
      <c r="AK210" s="162"/>
      <c r="AL210" s="162"/>
      <c r="AM210" s="163"/>
      <c r="AN210" s="235"/>
      <c r="AO210" s="32"/>
      <c r="AP210" s="32"/>
      <c r="AQ210" s="33"/>
    </row>
    <row r="211" spans="1:43" s="60" customFormat="1" ht="20.100000000000001" customHeight="1" x14ac:dyDescent="0.25">
      <c r="A211" s="12" t="s">
        <v>13</v>
      </c>
      <c r="B211" s="152" t="s">
        <v>140</v>
      </c>
      <c r="C211" s="153" t="s">
        <v>141</v>
      </c>
      <c r="D211" s="124"/>
      <c r="E211" s="123">
        <v>2</v>
      </c>
      <c r="F211" s="15">
        <v>3</v>
      </c>
      <c r="G211" s="155">
        <f>SUM(H211:K211)</f>
        <v>24</v>
      </c>
      <c r="H211" s="182">
        <f>(L211+P211+T211+X211+AB211+AF211+AJ211+AN211)</f>
        <v>8</v>
      </c>
      <c r="I211" s="182">
        <f t="shared" si="32"/>
        <v>16</v>
      </c>
      <c r="J211" s="182">
        <f t="shared" si="32"/>
        <v>0</v>
      </c>
      <c r="K211" s="241">
        <f t="shared" si="32"/>
        <v>0</v>
      </c>
      <c r="L211" s="236"/>
      <c r="M211" s="236"/>
      <c r="N211" s="236"/>
      <c r="O211" s="237"/>
      <c r="P211" s="194"/>
      <c r="Q211" s="194"/>
      <c r="R211" s="194"/>
      <c r="S211" s="195"/>
      <c r="T211" s="194"/>
      <c r="U211" s="194"/>
      <c r="V211" s="194"/>
      <c r="W211" s="195"/>
      <c r="X211" s="194">
        <v>8</v>
      </c>
      <c r="Y211" s="194">
        <v>16</v>
      </c>
      <c r="Z211" s="194"/>
      <c r="AA211" s="195"/>
      <c r="AB211" s="193"/>
      <c r="AC211" s="171"/>
      <c r="AD211" s="171"/>
      <c r="AE211" s="173"/>
      <c r="AF211" s="193"/>
      <c r="AG211" s="171"/>
      <c r="AH211" s="171"/>
      <c r="AI211" s="173"/>
      <c r="AJ211" s="174"/>
      <c r="AK211" s="171"/>
      <c r="AL211" s="171"/>
      <c r="AM211" s="173"/>
      <c r="AN211" s="174"/>
      <c r="AO211" s="32"/>
      <c r="AP211" s="32"/>
      <c r="AQ211" s="33"/>
    </row>
    <row r="212" spans="1:43" s="60" customFormat="1" ht="20.100000000000001" customHeight="1" x14ac:dyDescent="0.25">
      <c r="A212" s="12" t="s">
        <v>14</v>
      </c>
      <c r="B212" s="154" t="s">
        <v>142</v>
      </c>
      <c r="C212" s="153" t="s">
        <v>143</v>
      </c>
      <c r="D212" s="122"/>
      <c r="E212" s="123">
        <v>2</v>
      </c>
      <c r="F212" s="75">
        <v>4</v>
      </c>
      <c r="G212" s="155">
        <f t="shared" ref="G212:G225" si="33">SUM(H212:K212)</f>
        <v>24</v>
      </c>
      <c r="H212" s="182">
        <f t="shared" ref="H212:H225" si="34">(L212+P212+T212+X212+AB212+AF212+AJ212+AN212)</f>
        <v>8</v>
      </c>
      <c r="I212" s="182">
        <f t="shared" ref="I212:I225" si="35">(M212+Q212+U212+Y212+AC212+AG212+AK212+AO212)</f>
        <v>0</v>
      </c>
      <c r="J212" s="182">
        <f t="shared" ref="J212:J225" si="36">(N212+R212+V212+Z212+AD212+AH212+AL212+AP212)</f>
        <v>16</v>
      </c>
      <c r="K212" s="241">
        <f t="shared" ref="K212:K225" si="37">(O212+S212+W212+AA212+AE212+AI212+AM212+AQ212)</f>
        <v>0</v>
      </c>
      <c r="L212" s="236"/>
      <c r="M212" s="236"/>
      <c r="N212" s="236"/>
      <c r="O212" s="237"/>
      <c r="P212" s="194">
        <v>8</v>
      </c>
      <c r="Q212" s="194"/>
      <c r="R212" s="194">
        <v>16</v>
      </c>
      <c r="S212" s="195"/>
      <c r="T212" s="194"/>
      <c r="U212" s="194"/>
      <c r="V212" s="194"/>
      <c r="W212" s="195"/>
      <c r="X212" s="194"/>
      <c r="Y212" s="194"/>
      <c r="Z212" s="194"/>
      <c r="AA212" s="195"/>
      <c r="AB212" s="174"/>
      <c r="AC212" s="171"/>
      <c r="AD212" s="171"/>
      <c r="AE212" s="173"/>
      <c r="AF212" s="193"/>
      <c r="AG212" s="171"/>
      <c r="AH212" s="171"/>
      <c r="AI212" s="173"/>
      <c r="AJ212" s="170"/>
      <c r="AK212" s="171"/>
      <c r="AL212" s="171"/>
      <c r="AM212" s="173"/>
      <c r="AN212" s="170"/>
      <c r="AO212" s="32"/>
      <c r="AP212" s="32"/>
      <c r="AQ212" s="126"/>
    </row>
    <row r="213" spans="1:43" s="60" customFormat="1" ht="20.100000000000001" customHeight="1" x14ac:dyDescent="0.25">
      <c r="A213" s="12" t="s">
        <v>15</v>
      </c>
      <c r="B213" s="154" t="s">
        <v>144</v>
      </c>
      <c r="C213" s="153" t="s">
        <v>145</v>
      </c>
      <c r="D213" s="122"/>
      <c r="E213" s="123">
        <v>1</v>
      </c>
      <c r="F213" s="75">
        <v>3</v>
      </c>
      <c r="G213" s="155">
        <f t="shared" si="33"/>
        <v>16</v>
      </c>
      <c r="H213" s="182">
        <f t="shared" si="34"/>
        <v>16</v>
      </c>
      <c r="I213" s="182">
        <f t="shared" si="35"/>
        <v>0</v>
      </c>
      <c r="J213" s="182">
        <f t="shared" si="36"/>
        <v>0</v>
      </c>
      <c r="K213" s="241">
        <f t="shared" si="37"/>
        <v>0</v>
      </c>
      <c r="L213" s="236"/>
      <c r="M213" s="236"/>
      <c r="N213" s="236"/>
      <c r="O213" s="237"/>
      <c r="P213" s="194"/>
      <c r="Q213" s="194"/>
      <c r="R213" s="194"/>
      <c r="S213" s="195"/>
      <c r="T213" s="194"/>
      <c r="U213" s="194"/>
      <c r="V213" s="194"/>
      <c r="W213" s="195"/>
      <c r="X213" s="194"/>
      <c r="Y213" s="194"/>
      <c r="Z213" s="194"/>
      <c r="AA213" s="195"/>
      <c r="AB213" s="174"/>
      <c r="AC213" s="171"/>
      <c r="AD213" s="171"/>
      <c r="AE213" s="173"/>
      <c r="AF213" s="193"/>
      <c r="AG213" s="171"/>
      <c r="AH213" s="171"/>
      <c r="AI213" s="173"/>
      <c r="AJ213" s="174">
        <v>16</v>
      </c>
      <c r="AK213" s="171"/>
      <c r="AL213" s="171"/>
      <c r="AM213" s="173"/>
      <c r="AN213" s="174"/>
      <c r="AO213" s="32"/>
      <c r="AP213" s="32"/>
      <c r="AQ213" s="126"/>
    </row>
    <row r="214" spans="1:43" s="60" customFormat="1" ht="32.25" customHeight="1" x14ac:dyDescent="0.25">
      <c r="A214" s="12" t="s">
        <v>16</v>
      </c>
      <c r="B214" s="154" t="s">
        <v>146</v>
      </c>
      <c r="C214" s="153" t="s">
        <v>147</v>
      </c>
      <c r="D214" s="122"/>
      <c r="E214" s="123">
        <v>1</v>
      </c>
      <c r="F214" s="75">
        <v>2</v>
      </c>
      <c r="G214" s="155">
        <f t="shared" si="33"/>
        <v>16</v>
      </c>
      <c r="H214" s="182">
        <f t="shared" si="34"/>
        <v>16</v>
      </c>
      <c r="I214" s="182">
        <f t="shared" si="35"/>
        <v>0</v>
      </c>
      <c r="J214" s="182">
        <f t="shared" si="36"/>
        <v>0</v>
      </c>
      <c r="K214" s="241">
        <f t="shared" si="37"/>
        <v>0</v>
      </c>
      <c r="L214" s="236"/>
      <c r="M214" s="236"/>
      <c r="N214" s="236"/>
      <c r="O214" s="237"/>
      <c r="P214" s="194">
        <v>16</v>
      </c>
      <c r="Q214" s="194"/>
      <c r="R214" s="194"/>
      <c r="S214" s="195"/>
      <c r="T214" s="193"/>
      <c r="U214" s="194"/>
      <c r="V214" s="194"/>
      <c r="W214" s="195"/>
      <c r="X214" s="193"/>
      <c r="Y214" s="194"/>
      <c r="Z214" s="194"/>
      <c r="AA214" s="195"/>
      <c r="AB214" s="174"/>
      <c r="AC214" s="171"/>
      <c r="AD214" s="171"/>
      <c r="AE214" s="173"/>
      <c r="AF214" s="193"/>
      <c r="AG214" s="171"/>
      <c r="AH214" s="171"/>
      <c r="AI214" s="173"/>
      <c r="AJ214" s="174"/>
      <c r="AK214" s="171"/>
      <c r="AL214" s="171"/>
      <c r="AM214" s="173"/>
      <c r="AN214" s="174"/>
      <c r="AO214" s="32"/>
      <c r="AP214" s="32"/>
      <c r="AQ214" s="126"/>
    </row>
    <row r="215" spans="1:43" s="60" customFormat="1" ht="33" customHeight="1" x14ac:dyDescent="0.25">
      <c r="A215" s="12" t="s">
        <v>25</v>
      </c>
      <c r="B215" s="154" t="s">
        <v>148</v>
      </c>
      <c r="C215" s="153" t="s">
        <v>149</v>
      </c>
      <c r="D215" s="122"/>
      <c r="E215" s="123">
        <v>2</v>
      </c>
      <c r="F215" s="75">
        <v>4</v>
      </c>
      <c r="G215" s="155">
        <f t="shared" si="33"/>
        <v>24</v>
      </c>
      <c r="H215" s="182">
        <f t="shared" si="34"/>
        <v>8</v>
      </c>
      <c r="I215" s="182">
        <f t="shared" si="35"/>
        <v>0</v>
      </c>
      <c r="J215" s="182">
        <f t="shared" si="36"/>
        <v>0</v>
      </c>
      <c r="K215" s="241">
        <f t="shared" si="37"/>
        <v>16</v>
      </c>
      <c r="L215" s="236"/>
      <c r="M215" s="236"/>
      <c r="N215" s="236"/>
      <c r="O215" s="237"/>
      <c r="P215" s="194"/>
      <c r="Q215" s="194"/>
      <c r="R215" s="194"/>
      <c r="S215" s="195"/>
      <c r="T215" s="194"/>
      <c r="U215" s="194"/>
      <c r="V215" s="194"/>
      <c r="W215" s="195"/>
      <c r="X215" s="194"/>
      <c r="Y215" s="194"/>
      <c r="Z215" s="194"/>
      <c r="AA215" s="195"/>
      <c r="AB215" s="174"/>
      <c r="AC215" s="171"/>
      <c r="AD215" s="171"/>
      <c r="AE215" s="173"/>
      <c r="AF215" s="174"/>
      <c r="AG215" s="171"/>
      <c r="AH215" s="171"/>
      <c r="AI215" s="173"/>
      <c r="AJ215" s="238">
        <v>8</v>
      </c>
      <c r="AK215" s="171"/>
      <c r="AL215" s="171"/>
      <c r="AM215" s="173">
        <v>16</v>
      </c>
      <c r="AN215" s="174"/>
      <c r="AO215" s="32"/>
      <c r="AP215" s="32"/>
      <c r="AQ215" s="126"/>
    </row>
    <row r="216" spans="1:43" s="60" customFormat="1" ht="20.100000000000001" customHeight="1" x14ac:dyDescent="0.25">
      <c r="A216" s="12" t="s">
        <v>26</v>
      </c>
      <c r="B216" s="154" t="s">
        <v>150</v>
      </c>
      <c r="C216" s="153" t="s">
        <v>151</v>
      </c>
      <c r="D216" s="122"/>
      <c r="E216" s="123">
        <v>1</v>
      </c>
      <c r="F216" s="75">
        <v>3</v>
      </c>
      <c r="G216" s="155">
        <f t="shared" si="33"/>
        <v>16</v>
      </c>
      <c r="H216" s="182">
        <f t="shared" si="34"/>
        <v>16</v>
      </c>
      <c r="I216" s="182">
        <f t="shared" si="35"/>
        <v>0</v>
      </c>
      <c r="J216" s="182">
        <f t="shared" si="36"/>
        <v>0</v>
      </c>
      <c r="K216" s="241">
        <f t="shared" si="37"/>
        <v>0</v>
      </c>
      <c r="L216" s="236"/>
      <c r="M216" s="236"/>
      <c r="N216" s="236"/>
      <c r="O216" s="237"/>
      <c r="P216" s="194"/>
      <c r="Q216" s="194"/>
      <c r="R216" s="194"/>
      <c r="S216" s="195"/>
      <c r="T216" s="194"/>
      <c r="U216" s="194"/>
      <c r="V216" s="194"/>
      <c r="W216" s="195"/>
      <c r="X216" s="194"/>
      <c r="Y216" s="194"/>
      <c r="Z216" s="194"/>
      <c r="AA216" s="195"/>
      <c r="AB216" s="194">
        <v>16</v>
      </c>
      <c r="AC216" s="194"/>
      <c r="AD216" s="194"/>
      <c r="AE216" s="195"/>
      <c r="AF216" s="174"/>
      <c r="AG216" s="171"/>
      <c r="AH216" s="171"/>
      <c r="AI216" s="173"/>
      <c r="AJ216" s="174"/>
      <c r="AK216" s="171"/>
      <c r="AL216" s="171"/>
      <c r="AM216" s="173"/>
      <c r="AN216" s="174"/>
      <c r="AO216" s="32"/>
      <c r="AP216" s="32"/>
      <c r="AQ216" s="126"/>
    </row>
    <row r="217" spans="1:43" s="60" customFormat="1" ht="27" customHeight="1" x14ac:dyDescent="0.25">
      <c r="A217" s="12" t="s">
        <v>27</v>
      </c>
      <c r="B217" s="154" t="s">
        <v>152</v>
      </c>
      <c r="C217" s="153" t="s">
        <v>153</v>
      </c>
      <c r="D217" s="122"/>
      <c r="E217" s="123">
        <v>1</v>
      </c>
      <c r="F217" s="75">
        <v>3</v>
      </c>
      <c r="G217" s="155">
        <f t="shared" si="33"/>
        <v>16</v>
      </c>
      <c r="H217" s="182">
        <f t="shared" si="34"/>
        <v>16</v>
      </c>
      <c r="I217" s="182">
        <f t="shared" si="35"/>
        <v>0</v>
      </c>
      <c r="J217" s="182">
        <f t="shared" si="36"/>
        <v>0</v>
      </c>
      <c r="K217" s="241">
        <f t="shared" si="37"/>
        <v>0</v>
      </c>
      <c r="L217" s="214"/>
      <c r="M217" s="213"/>
      <c r="N217" s="171"/>
      <c r="O217" s="173"/>
      <c r="P217" s="174"/>
      <c r="Q217" s="171"/>
      <c r="R217" s="171"/>
      <c r="S217" s="173"/>
      <c r="T217" s="174"/>
      <c r="U217" s="171"/>
      <c r="V217" s="171"/>
      <c r="W217" s="173"/>
      <c r="X217" s="174"/>
      <c r="Y217" s="171"/>
      <c r="Z217" s="171"/>
      <c r="AA217" s="173"/>
      <c r="AB217" s="194"/>
      <c r="AC217" s="194"/>
      <c r="AD217" s="194"/>
      <c r="AE217" s="195"/>
      <c r="AF217" s="194"/>
      <c r="AG217" s="194"/>
      <c r="AH217" s="194"/>
      <c r="AI217" s="195"/>
      <c r="AJ217" s="194">
        <v>16</v>
      </c>
      <c r="AK217" s="194"/>
      <c r="AL217" s="194"/>
      <c r="AM217" s="195"/>
      <c r="AN217" s="174"/>
      <c r="AO217" s="32"/>
      <c r="AP217" s="32"/>
      <c r="AQ217" s="126"/>
    </row>
    <row r="218" spans="1:43" s="60" customFormat="1" ht="20.100000000000001" customHeight="1" x14ac:dyDescent="0.25">
      <c r="A218" s="12" t="s">
        <v>28</v>
      </c>
      <c r="B218" s="154" t="s">
        <v>154</v>
      </c>
      <c r="C218" s="153" t="s">
        <v>155</v>
      </c>
      <c r="D218" s="122"/>
      <c r="E218" s="123">
        <v>3</v>
      </c>
      <c r="F218" s="75">
        <v>4</v>
      </c>
      <c r="G218" s="155">
        <f t="shared" si="33"/>
        <v>40</v>
      </c>
      <c r="H218" s="182">
        <f t="shared" si="34"/>
        <v>16</v>
      </c>
      <c r="I218" s="182">
        <f t="shared" si="35"/>
        <v>0</v>
      </c>
      <c r="J218" s="182">
        <f t="shared" si="36"/>
        <v>16</v>
      </c>
      <c r="K218" s="241">
        <f t="shared" si="37"/>
        <v>8</v>
      </c>
      <c r="L218" s="214"/>
      <c r="M218" s="213"/>
      <c r="N218" s="171"/>
      <c r="O218" s="173"/>
      <c r="P218" s="174">
        <v>16</v>
      </c>
      <c r="Q218" s="171"/>
      <c r="R218" s="171">
        <v>16</v>
      </c>
      <c r="S218" s="173">
        <v>8</v>
      </c>
      <c r="T218" s="174"/>
      <c r="U218" s="171"/>
      <c r="V218" s="171"/>
      <c r="W218" s="173"/>
      <c r="X218" s="174"/>
      <c r="Y218" s="171"/>
      <c r="Z218" s="171"/>
      <c r="AA218" s="173"/>
      <c r="AB218" s="194"/>
      <c r="AC218" s="194"/>
      <c r="AD218" s="194"/>
      <c r="AE218" s="195"/>
      <c r="AF218" s="194"/>
      <c r="AG218" s="194"/>
      <c r="AH218" s="194"/>
      <c r="AI218" s="195"/>
      <c r="AJ218" s="194"/>
      <c r="AK218" s="194"/>
      <c r="AL218" s="194"/>
      <c r="AM218" s="195"/>
      <c r="AN218" s="174"/>
      <c r="AO218" s="32"/>
      <c r="AP218" s="32"/>
      <c r="AQ218" s="126"/>
    </row>
    <row r="219" spans="1:43" s="60" customFormat="1" ht="20.100000000000001" customHeight="1" x14ac:dyDescent="0.25">
      <c r="A219" s="12" t="s">
        <v>29</v>
      </c>
      <c r="B219" s="154" t="s">
        <v>156</v>
      </c>
      <c r="C219" s="153" t="s">
        <v>157</v>
      </c>
      <c r="D219" s="122"/>
      <c r="E219" s="123">
        <v>1</v>
      </c>
      <c r="F219" s="75">
        <v>3</v>
      </c>
      <c r="G219" s="155">
        <f t="shared" si="33"/>
        <v>16</v>
      </c>
      <c r="H219" s="182">
        <f t="shared" si="34"/>
        <v>16</v>
      </c>
      <c r="I219" s="182">
        <f t="shared" si="35"/>
        <v>0</v>
      </c>
      <c r="J219" s="182">
        <f t="shared" si="36"/>
        <v>0</v>
      </c>
      <c r="K219" s="241">
        <f t="shared" si="37"/>
        <v>0</v>
      </c>
      <c r="L219" s="214"/>
      <c r="M219" s="213"/>
      <c r="N219" s="171"/>
      <c r="O219" s="173"/>
      <c r="P219" s="174"/>
      <c r="Q219" s="171"/>
      <c r="R219" s="171"/>
      <c r="S219" s="173"/>
      <c r="T219" s="174"/>
      <c r="U219" s="171"/>
      <c r="V219" s="171"/>
      <c r="W219" s="173"/>
      <c r="X219" s="174"/>
      <c r="Y219" s="171"/>
      <c r="Z219" s="171"/>
      <c r="AA219" s="173"/>
      <c r="AB219" s="194"/>
      <c r="AC219" s="194"/>
      <c r="AD219" s="194"/>
      <c r="AE219" s="195"/>
      <c r="AF219" s="194"/>
      <c r="AG219" s="194"/>
      <c r="AH219" s="194"/>
      <c r="AI219" s="195"/>
      <c r="AJ219" s="194">
        <v>16</v>
      </c>
      <c r="AK219" s="194"/>
      <c r="AL219" s="194"/>
      <c r="AM219" s="195"/>
      <c r="AN219" s="174"/>
      <c r="AO219" s="32"/>
      <c r="AP219" s="32"/>
      <c r="AQ219" s="126"/>
    </row>
    <row r="220" spans="1:43" s="60" customFormat="1" ht="20.100000000000001" customHeight="1" x14ac:dyDescent="0.25">
      <c r="A220" s="12" t="s">
        <v>40</v>
      </c>
      <c r="B220" s="154" t="s">
        <v>173</v>
      </c>
      <c r="C220" s="153" t="s">
        <v>158</v>
      </c>
      <c r="D220" s="141"/>
      <c r="E220" s="142">
        <v>2</v>
      </c>
      <c r="F220" s="75">
        <v>3</v>
      </c>
      <c r="G220" s="155">
        <f t="shared" si="33"/>
        <v>16</v>
      </c>
      <c r="H220" s="182">
        <f t="shared" si="34"/>
        <v>8</v>
      </c>
      <c r="I220" s="182">
        <f t="shared" si="35"/>
        <v>0</v>
      </c>
      <c r="J220" s="182">
        <f t="shared" si="36"/>
        <v>0</v>
      </c>
      <c r="K220" s="241">
        <f t="shared" si="37"/>
        <v>8</v>
      </c>
      <c r="L220" s="214"/>
      <c r="M220" s="213"/>
      <c r="N220" s="171"/>
      <c r="O220" s="173"/>
      <c r="P220" s="174"/>
      <c r="Q220" s="171"/>
      <c r="R220" s="171"/>
      <c r="S220" s="173"/>
      <c r="T220" s="174"/>
      <c r="U220" s="171"/>
      <c r="V220" s="171"/>
      <c r="W220" s="173"/>
      <c r="X220" s="174"/>
      <c r="Y220" s="171"/>
      <c r="Z220" s="171"/>
      <c r="AA220" s="173"/>
      <c r="AB220" s="194"/>
      <c r="AC220" s="194"/>
      <c r="AD220" s="194"/>
      <c r="AE220" s="195"/>
      <c r="AF220" s="194"/>
      <c r="AG220" s="194"/>
      <c r="AH220" s="194"/>
      <c r="AI220" s="195"/>
      <c r="AJ220" s="194">
        <v>8</v>
      </c>
      <c r="AK220" s="194"/>
      <c r="AL220" s="194"/>
      <c r="AM220" s="195">
        <v>8</v>
      </c>
      <c r="AN220" s="174"/>
      <c r="AO220" s="32"/>
      <c r="AP220" s="32"/>
      <c r="AQ220" s="126"/>
    </row>
    <row r="221" spans="1:43" s="60" customFormat="1" ht="33" customHeight="1" x14ac:dyDescent="0.25">
      <c r="A221" s="12" t="s">
        <v>112</v>
      </c>
      <c r="B221" s="154" t="s">
        <v>159</v>
      </c>
      <c r="C221" s="153" t="s">
        <v>160</v>
      </c>
      <c r="D221" s="143"/>
      <c r="E221" s="14">
        <v>2</v>
      </c>
      <c r="F221" s="15">
        <v>4</v>
      </c>
      <c r="G221" s="155">
        <f t="shared" si="33"/>
        <v>24</v>
      </c>
      <c r="H221" s="182">
        <f t="shared" si="34"/>
        <v>8</v>
      </c>
      <c r="I221" s="182">
        <f t="shared" si="35"/>
        <v>0</v>
      </c>
      <c r="J221" s="182">
        <f t="shared" si="36"/>
        <v>0</v>
      </c>
      <c r="K221" s="241">
        <f t="shared" si="37"/>
        <v>16</v>
      </c>
      <c r="L221" s="214">
        <v>8</v>
      </c>
      <c r="M221" s="213"/>
      <c r="N221" s="171"/>
      <c r="O221" s="173">
        <v>16</v>
      </c>
      <c r="P221" s="174"/>
      <c r="Q221" s="171"/>
      <c r="R221" s="171"/>
      <c r="S221" s="173"/>
      <c r="T221" s="174"/>
      <c r="U221" s="171"/>
      <c r="V221" s="171"/>
      <c r="W221" s="173"/>
      <c r="X221" s="174"/>
      <c r="Y221" s="171"/>
      <c r="Z221" s="171"/>
      <c r="AA221" s="173"/>
      <c r="AB221" s="194"/>
      <c r="AC221" s="194"/>
      <c r="AD221" s="194"/>
      <c r="AE221" s="195"/>
      <c r="AF221" s="194"/>
      <c r="AG221" s="194"/>
      <c r="AH221" s="194"/>
      <c r="AI221" s="195"/>
      <c r="AJ221" s="194"/>
      <c r="AK221" s="194"/>
      <c r="AL221" s="194"/>
      <c r="AM221" s="195"/>
      <c r="AN221" s="174"/>
      <c r="AO221" s="32"/>
      <c r="AP221" s="32"/>
      <c r="AQ221" s="33"/>
    </row>
    <row r="222" spans="1:43" s="60" customFormat="1" ht="20.100000000000001" customHeight="1" x14ac:dyDescent="0.25">
      <c r="A222" s="12" t="s">
        <v>113</v>
      </c>
      <c r="B222" s="154" t="s">
        <v>161</v>
      </c>
      <c r="C222" s="153" t="s">
        <v>162</v>
      </c>
      <c r="D222" s="143"/>
      <c r="E222" s="14">
        <v>2</v>
      </c>
      <c r="F222" s="15">
        <v>3</v>
      </c>
      <c r="G222" s="155">
        <f t="shared" si="33"/>
        <v>32</v>
      </c>
      <c r="H222" s="182">
        <f t="shared" si="34"/>
        <v>16</v>
      </c>
      <c r="I222" s="182">
        <f t="shared" si="35"/>
        <v>0</v>
      </c>
      <c r="J222" s="182">
        <f t="shared" si="36"/>
        <v>0</v>
      </c>
      <c r="K222" s="241">
        <f t="shared" si="37"/>
        <v>16</v>
      </c>
      <c r="L222" s="214"/>
      <c r="M222" s="213"/>
      <c r="N222" s="171"/>
      <c r="O222" s="173"/>
      <c r="P222" s="174"/>
      <c r="Q222" s="171"/>
      <c r="R222" s="171"/>
      <c r="S222" s="173"/>
      <c r="T222" s="174"/>
      <c r="U222" s="171"/>
      <c r="V222" s="171"/>
      <c r="W222" s="173"/>
      <c r="X222" s="174"/>
      <c r="Y222" s="171"/>
      <c r="Z222" s="171"/>
      <c r="AA222" s="173"/>
      <c r="AB222" s="194">
        <v>16</v>
      </c>
      <c r="AC222" s="194"/>
      <c r="AD222" s="194"/>
      <c r="AE222" s="195">
        <v>16</v>
      </c>
      <c r="AF222" s="194"/>
      <c r="AG222" s="194"/>
      <c r="AH222" s="194"/>
      <c r="AI222" s="195"/>
      <c r="AJ222" s="194"/>
      <c r="AK222" s="194"/>
      <c r="AL222" s="194"/>
      <c r="AM222" s="195"/>
      <c r="AN222" s="174"/>
      <c r="AO222" s="32"/>
      <c r="AP222" s="32"/>
      <c r="AQ222" s="33"/>
    </row>
    <row r="223" spans="1:43" s="60" customFormat="1" ht="20.100000000000001" customHeight="1" x14ac:dyDescent="0.25">
      <c r="A223" s="12" t="s">
        <v>114</v>
      </c>
      <c r="B223" s="154" t="s">
        <v>163</v>
      </c>
      <c r="C223" s="153" t="s">
        <v>164</v>
      </c>
      <c r="D223" s="143"/>
      <c r="E223" s="14">
        <v>1</v>
      </c>
      <c r="F223" s="15">
        <v>2</v>
      </c>
      <c r="G223" s="155">
        <f t="shared" si="33"/>
        <v>16</v>
      </c>
      <c r="H223" s="182">
        <f t="shared" si="34"/>
        <v>16</v>
      </c>
      <c r="I223" s="182">
        <f t="shared" si="35"/>
        <v>0</v>
      </c>
      <c r="J223" s="182">
        <f t="shared" si="36"/>
        <v>0</v>
      </c>
      <c r="K223" s="241">
        <f t="shared" si="37"/>
        <v>0</v>
      </c>
      <c r="L223" s="214"/>
      <c r="M223" s="213"/>
      <c r="N223" s="171"/>
      <c r="O223" s="173"/>
      <c r="P223" s="174"/>
      <c r="Q223" s="171"/>
      <c r="R223" s="171"/>
      <c r="S223" s="173"/>
      <c r="T223" s="174"/>
      <c r="U223" s="171"/>
      <c r="V223" s="171"/>
      <c r="W223" s="173"/>
      <c r="X223" s="174"/>
      <c r="Y223" s="171"/>
      <c r="Z223" s="171"/>
      <c r="AA223" s="173"/>
      <c r="AB223" s="194">
        <v>16</v>
      </c>
      <c r="AC223" s="194"/>
      <c r="AD223" s="194"/>
      <c r="AE223" s="195"/>
      <c r="AF223" s="194"/>
      <c r="AG223" s="194"/>
      <c r="AH223" s="194"/>
      <c r="AI223" s="195"/>
      <c r="AJ223" s="194"/>
      <c r="AK223" s="194"/>
      <c r="AL223" s="194"/>
      <c r="AM223" s="195"/>
      <c r="AN223" s="174"/>
      <c r="AO223" s="32"/>
      <c r="AP223" s="32"/>
      <c r="AQ223" s="33"/>
    </row>
    <row r="224" spans="1:43" s="60" customFormat="1" ht="20.100000000000001" customHeight="1" x14ac:dyDescent="0.25">
      <c r="A224" s="12" t="s">
        <v>115</v>
      </c>
      <c r="B224" s="154" t="s">
        <v>165</v>
      </c>
      <c r="C224" s="153" t="s">
        <v>166</v>
      </c>
      <c r="D224" s="144"/>
      <c r="E224" s="125">
        <v>2</v>
      </c>
      <c r="F224" s="33">
        <v>3</v>
      </c>
      <c r="G224" s="155">
        <f t="shared" si="33"/>
        <v>24</v>
      </c>
      <c r="H224" s="182">
        <f t="shared" si="34"/>
        <v>8</v>
      </c>
      <c r="I224" s="182">
        <f t="shared" si="35"/>
        <v>0</v>
      </c>
      <c r="J224" s="182">
        <f t="shared" si="36"/>
        <v>16</v>
      </c>
      <c r="K224" s="241">
        <f t="shared" si="37"/>
        <v>0</v>
      </c>
      <c r="L224" s="214"/>
      <c r="M224" s="213"/>
      <c r="N224" s="171"/>
      <c r="O224" s="173"/>
      <c r="P224" s="174">
        <v>8</v>
      </c>
      <c r="Q224" s="171"/>
      <c r="R224" s="171">
        <v>16</v>
      </c>
      <c r="S224" s="173"/>
      <c r="T224" s="174"/>
      <c r="U224" s="171"/>
      <c r="V224" s="171"/>
      <c r="W224" s="173"/>
      <c r="X224" s="174"/>
      <c r="Y224" s="171"/>
      <c r="Z224" s="171"/>
      <c r="AA224" s="173"/>
      <c r="AB224" s="194"/>
      <c r="AC224" s="194"/>
      <c r="AD224" s="194"/>
      <c r="AE224" s="195"/>
      <c r="AF224" s="194"/>
      <c r="AG224" s="194"/>
      <c r="AH224" s="194"/>
      <c r="AI224" s="195"/>
      <c r="AJ224" s="194"/>
      <c r="AK224" s="194"/>
      <c r="AL224" s="194"/>
      <c r="AM224" s="195"/>
      <c r="AN224" s="174"/>
      <c r="AO224" s="32"/>
      <c r="AP224" s="32"/>
      <c r="AQ224" s="33"/>
    </row>
    <row r="225" spans="1:45" s="60" customFormat="1" ht="20.100000000000001" customHeight="1" x14ac:dyDescent="0.25">
      <c r="A225" s="12" t="s">
        <v>116</v>
      </c>
      <c r="B225" s="154" t="s">
        <v>167</v>
      </c>
      <c r="C225" s="153" t="s">
        <v>168</v>
      </c>
      <c r="D225" s="124"/>
      <c r="E225" s="125">
        <v>2</v>
      </c>
      <c r="F225" s="15">
        <v>4</v>
      </c>
      <c r="G225" s="155">
        <f t="shared" si="33"/>
        <v>24</v>
      </c>
      <c r="H225" s="182">
        <f t="shared" si="34"/>
        <v>8</v>
      </c>
      <c r="I225" s="182">
        <f t="shared" si="35"/>
        <v>0</v>
      </c>
      <c r="J225" s="182">
        <f t="shared" si="36"/>
        <v>16</v>
      </c>
      <c r="K225" s="241">
        <f t="shared" si="37"/>
        <v>0</v>
      </c>
      <c r="L225" s="214"/>
      <c r="M225" s="213"/>
      <c r="N225" s="171"/>
      <c r="O225" s="173"/>
      <c r="P225" s="174"/>
      <c r="Q225" s="171"/>
      <c r="R225" s="171"/>
      <c r="S225" s="173"/>
      <c r="T225" s="174"/>
      <c r="U225" s="171"/>
      <c r="V225" s="171"/>
      <c r="W225" s="173"/>
      <c r="X225" s="174"/>
      <c r="Y225" s="171"/>
      <c r="Z225" s="171"/>
      <c r="AA225" s="173"/>
      <c r="AB225" s="194">
        <v>8</v>
      </c>
      <c r="AC225" s="194"/>
      <c r="AD225" s="194">
        <v>16</v>
      </c>
      <c r="AE225" s="195"/>
      <c r="AF225" s="194"/>
      <c r="AG225" s="194"/>
      <c r="AH225" s="194"/>
      <c r="AI225" s="195"/>
      <c r="AJ225" s="193"/>
      <c r="AK225" s="194"/>
      <c r="AL225" s="194"/>
      <c r="AM225" s="195"/>
      <c r="AN225" s="174"/>
      <c r="AO225" s="32"/>
      <c r="AP225" s="32"/>
      <c r="AQ225" s="33"/>
    </row>
    <row r="226" spans="1:45" s="60" customFormat="1" ht="20.100000000000001" customHeight="1" thickBot="1" x14ac:dyDescent="0.3">
      <c r="A226" s="12"/>
      <c r="B226" s="332"/>
      <c r="C226" s="333"/>
      <c r="D226" s="122"/>
      <c r="E226" s="129"/>
      <c r="F226" s="126"/>
      <c r="G226" s="150"/>
      <c r="H226" s="13"/>
      <c r="I226" s="145"/>
      <c r="J226" s="145"/>
      <c r="K226" s="75"/>
      <c r="L226" s="137"/>
      <c r="M226" s="37"/>
      <c r="N226" s="37"/>
      <c r="O226" s="35"/>
      <c r="P226" s="137"/>
      <c r="Q226" s="37"/>
      <c r="R226" s="37"/>
      <c r="S226" s="35"/>
      <c r="T226" s="137"/>
      <c r="U226" s="37"/>
      <c r="V226" s="37"/>
      <c r="W226" s="35"/>
      <c r="X226" s="137"/>
      <c r="Y226" s="37"/>
      <c r="Z226" s="37"/>
      <c r="AA226" s="35"/>
      <c r="AB226" s="137"/>
      <c r="AC226" s="37"/>
      <c r="AD226" s="37"/>
      <c r="AE226" s="35"/>
      <c r="AF226" s="137"/>
      <c r="AG226" s="37"/>
      <c r="AH226" s="37"/>
      <c r="AI226" s="35"/>
      <c r="AJ226" s="137"/>
      <c r="AK226" s="37"/>
      <c r="AL226" s="37"/>
      <c r="AM226" s="35"/>
      <c r="AN226" s="137"/>
      <c r="AO226" s="37"/>
      <c r="AP226" s="37"/>
      <c r="AQ226" s="35"/>
    </row>
    <row r="227" spans="1:45" s="60" customFormat="1" ht="13.8" thickTop="1" x14ac:dyDescent="0.25">
      <c r="A227" s="82"/>
      <c r="B227" s="334" t="s">
        <v>17</v>
      </c>
      <c r="C227" s="335"/>
      <c r="D227" s="338">
        <f t="shared" ref="D227:AQ227" si="38">SUM(D210:D226)</f>
        <v>0</v>
      </c>
      <c r="E227" s="340">
        <f t="shared" si="38"/>
        <v>27</v>
      </c>
      <c r="F227" s="327">
        <f t="shared" si="38"/>
        <v>51</v>
      </c>
      <c r="G227" s="343">
        <f t="shared" si="38"/>
        <v>352</v>
      </c>
      <c r="H227" s="340">
        <f t="shared" si="38"/>
        <v>192</v>
      </c>
      <c r="I227" s="340">
        <f t="shared" si="38"/>
        <v>16</v>
      </c>
      <c r="J227" s="340">
        <f t="shared" si="38"/>
        <v>80</v>
      </c>
      <c r="K227" s="327">
        <f t="shared" si="38"/>
        <v>64</v>
      </c>
      <c r="L227" s="87">
        <f t="shared" si="38"/>
        <v>8</v>
      </c>
      <c r="M227" s="84">
        <f t="shared" si="38"/>
        <v>0</v>
      </c>
      <c r="N227" s="84">
        <f t="shared" si="38"/>
        <v>0</v>
      </c>
      <c r="O227" s="86">
        <f t="shared" si="38"/>
        <v>16</v>
      </c>
      <c r="P227" s="83">
        <f t="shared" si="38"/>
        <v>56</v>
      </c>
      <c r="Q227" s="84">
        <f t="shared" si="38"/>
        <v>0</v>
      </c>
      <c r="R227" s="84">
        <f t="shared" si="38"/>
        <v>64</v>
      </c>
      <c r="S227" s="86">
        <f t="shared" si="38"/>
        <v>8</v>
      </c>
      <c r="T227" s="83">
        <f t="shared" si="38"/>
        <v>0</v>
      </c>
      <c r="U227" s="84">
        <f t="shared" si="38"/>
        <v>0</v>
      </c>
      <c r="V227" s="84">
        <f t="shared" si="38"/>
        <v>0</v>
      </c>
      <c r="W227" s="86">
        <f t="shared" si="38"/>
        <v>0</v>
      </c>
      <c r="X227" s="83">
        <f t="shared" si="38"/>
        <v>8</v>
      </c>
      <c r="Y227" s="84">
        <f t="shared" si="38"/>
        <v>16</v>
      </c>
      <c r="Z227" s="84">
        <f t="shared" si="38"/>
        <v>0</v>
      </c>
      <c r="AA227" s="86">
        <f t="shared" si="38"/>
        <v>0</v>
      </c>
      <c r="AB227" s="83">
        <f t="shared" si="38"/>
        <v>56</v>
      </c>
      <c r="AC227" s="84">
        <f t="shared" si="38"/>
        <v>0</v>
      </c>
      <c r="AD227" s="84">
        <f t="shared" si="38"/>
        <v>16</v>
      </c>
      <c r="AE227" s="86">
        <f t="shared" si="38"/>
        <v>16</v>
      </c>
      <c r="AF227" s="83">
        <f t="shared" si="38"/>
        <v>0</v>
      </c>
      <c r="AG227" s="84">
        <f t="shared" si="38"/>
        <v>0</v>
      </c>
      <c r="AH227" s="84">
        <f t="shared" si="38"/>
        <v>0</v>
      </c>
      <c r="AI227" s="86">
        <f t="shared" si="38"/>
        <v>0</v>
      </c>
      <c r="AJ227" s="83">
        <f t="shared" si="38"/>
        <v>64</v>
      </c>
      <c r="AK227" s="84">
        <f t="shared" si="38"/>
        <v>0</v>
      </c>
      <c r="AL227" s="84">
        <f t="shared" si="38"/>
        <v>0</v>
      </c>
      <c r="AM227" s="86">
        <f t="shared" si="38"/>
        <v>24</v>
      </c>
      <c r="AN227" s="83">
        <f t="shared" si="38"/>
        <v>0</v>
      </c>
      <c r="AO227" s="84">
        <f t="shared" si="38"/>
        <v>0</v>
      </c>
      <c r="AP227" s="84">
        <f t="shared" si="38"/>
        <v>0</v>
      </c>
      <c r="AQ227" s="86">
        <f t="shared" si="38"/>
        <v>0</v>
      </c>
    </row>
    <row r="228" spans="1:45" s="60" customFormat="1" ht="13.8" thickBot="1" x14ac:dyDescent="0.3">
      <c r="A228" s="88"/>
      <c r="B228" s="336"/>
      <c r="C228" s="337"/>
      <c r="D228" s="339"/>
      <c r="E228" s="341"/>
      <c r="F228" s="342"/>
      <c r="G228" s="344"/>
      <c r="H228" s="345"/>
      <c r="I228" s="345"/>
      <c r="J228" s="345"/>
      <c r="K228" s="328"/>
      <c r="L228" s="329">
        <f>SUM(L227:O227)</f>
        <v>24</v>
      </c>
      <c r="M228" s="329"/>
      <c r="N228" s="329"/>
      <c r="O228" s="330"/>
      <c r="P228" s="331">
        <f>SUM(P227:S227)</f>
        <v>128</v>
      </c>
      <c r="Q228" s="329"/>
      <c r="R228" s="329"/>
      <c r="S228" s="330"/>
      <c r="T228" s="331">
        <f>SUM(T227:W227)</f>
        <v>0</v>
      </c>
      <c r="U228" s="329"/>
      <c r="V228" s="329"/>
      <c r="W228" s="330"/>
      <c r="X228" s="331">
        <f>SUM(X227:AA227)</f>
        <v>24</v>
      </c>
      <c r="Y228" s="329"/>
      <c r="Z228" s="329"/>
      <c r="AA228" s="330"/>
      <c r="AB228" s="331">
        <f>SUM(AB227:AE227)</f>
        <v>88</v>
      </c>
      <c r="AC228" s="329"/>
      <c r="AD228" s="329"/>
      <c r="AE228" s="330"/>
      <c r="AF228" s="331">
        <f>SUM(AF227:AI227)</f>
        <v>0</v>
      </c>
      <c r="AG228" s="329"/>
      <c r="AH228" s="329"/>
      <c r="AI228" s="330"/>
      <c r="AJ228" s="331">
        <f>SUM(AJ227:AM227)</f>
        <v>88</v>
      </c>
      <c r="AK228" s="329"/>
      <c r="AL228" s="329"/>
      <c r="AM228" s="330"/>
      <c r="AN228" s="331">
        <f>SUM(AN227:AQ227)</f>
        <v>0</v>
      </c>
      <c r="AO228" s="329"/>
      <c r="AP228" s="329"/>
      <c r="AQ228" s="330"/>
    </row>
    <row r="229" spans="1:45" s="60" customFormat="1" x14ac:dyDescent="0.25">
      <c r="A229" s="289" t="s">
        <v>83</v>
      </c>
      <c r="B229" s="290"/>
      <c r="C229" s="291"/>
      <c r="D229" s="292" t="s">
        <v>6</v>
      </c>
      <c r="E229" s="295" t="s">
        <v>7</v>
      </c>
      <c r="F229" s="297" t="s">
        <v>36</v>
      </c>
      <c r="G229" s="300" t="s">
        <v>4</v>
      </c>
      <c r="H229" s="302" t="s">
        <v>8</v>
      </c>
      <c r="I229" s="302" t="s">
        <v>9</v>
      </c>
      <c r="J229" s="302" t="s">
        <v>61</v>
      </c>
      <c r="K229" s="304" t="s">
        <v>33</v>
      </c>
      <c r="L229" s="319" t="s">
        <v>55</v>
      </c>
      <c r="M229" s="320"/>
      <c r="N229" s="320"/>
      <c r="O229" s="321"/>
      <c r="P229" s="319" t="s">
        <v>56</v>
      </c>
      <c r="Q229" s="320"/>
      <c r="R229" s="320"/>
      <c r="S229" s="321"/>
      <c r="T229" s="319" t="s">
        <v>57</v>
      </c>
      <c r="U229" s="320"/>
      <c r="V229" s="320"/>
      <c r="W229" s="321"/>
      <c r="X229" s="319" t="s">
        <v>86</v>
      </c>
      <c r="Y229" s="320"/>
      <c r="Z229" s="320"/>
      <c r="AA229" s="321"/>
      <c r="AB229" s="319" t="s">
        <v>58</v>
      </c>
      <c r="AC229" s="320"/>
      <c r="AD229" s="320"/>
      <c r="AE229" s="321"/>
      <c r="AF229" s="319" t="s">
        <v>59</v>
      </c>
      <c r="AG229" s="320"/>
      <c r="AH229" s="320"/>
      <c r="AI229" s="321"/>
      <c r="AJ229" s="319" t="s">
        <v>60</v>
      </c>
      <c r="AK229" s="320"/>
      <c r="AL229" s="320"/>
      <c r="AM229" s="321"/>
      <c r="AN229" s="319" t="s">
        <v>87</v>
      </c>
      <c r="AO229" s="320"/>
      <c r="AP229" s="320"/>
      <c r="AQ229" s="321"/>
    </row>
    <row r="230" spans="1:45" s="60" customFormat="1" x14ac:dyDescent="0.25">
      <c r="A230" s="289"/>
      <c r="B230" s="290"/>
      <c r="C230" s="291"/>
      <c r="D230" s="293"/>
      <c r="E230" s="295"/>
      <c r="F230" s="298"/>
      <c r="G230" s="300"/>
      <c r="H230" s="302"/>
      <c r="I230" s="302"/>
      <c r="J230" s="302"/>
      <c r="K230" s="304"/>
      <c r="L230" s="314" t="s">
        <v>8</v>
      </c>
      <c r="M230" s="316" t="s">
        <v>9</v>
      </c>
      <c r="N230" s="318" t="s">
        <v>10</v>
      </c>
      <c r="O230" s="297" t="s">
        <v>62</v>
      </c>
      <c r="P230" s="314" t="s">
        <v>8</v>
      </c>
      <c r="Q230" s="316" t="s">
        <v>9</v>
      </c>
      <c r="R230" s="318" t="s">
        <v>10</v>
      </c>
      <c r="S230" s="297" t="s">
        <v>62</v>
      </c>
      <c r="T230" s="314" t="s">
        <v>8</v>
      </c>
      <c r="U230" s="316" t="s">
        <v>9</v>
      </c>
      <c r="V230" s="318" t="s">
        <v>10</v>
      </c>
      <c r="W230" s="297" t="s">
        <v>62</v>
      </c>
      <c r="X230" s="314" t="s">
        <v>8</v>
      </c>
      <c r="Y230" s="316" t="s">
        <v>9</v>
      </c>
      <c r="Z230" s="318" t="s">
        <v>10</v>
      </c>
      <c r="AA230" s="297" t="s">
        <v>62</v>
      </c>
      <c r="AB230" s="314" t="s">
        <v>8</v>
      </c>
      <c r="AC230" s="316" t="s">
        <v>9</v>
      </c>
      <c r="AD230" s="318" t="s">
        <v>10</v>
      </c>
      <c r="AE230" s="297" t="s">
        <v>62</v>
      </c>
      <c r="AF230" s="314" t="s">
        <v>8</v>
      </c>
      <c r="AG230" s="316" t="s">
        <v>9</v>
      </c>
      <c r="AH230" s="318" t="s">
        <v>10</v>
      </c>
      <c r="AI230" s="297" t="s">
        <v>62</v>
      </c>
      <c r="AJ230" s="314" t="s">
        <v>8</v>
      </c>
      <c r="AK230" s="316" t="s">
        <v>9</v>
      </c>
      <c r="AL230" s="318" t="s">
        <v>10</v>
      </c>
      <c r="AM230" s="297" t="s">
        <v>62</v>
      </c>
      <c r="AN230" s="314" t="s">
        <v>8</v>
      </c>
      <c r="AO230" s="316" t="s">
        <v>9</v>
      </c>
      <c r="AP230" s="318" t="s">
        <v>10</v>
      </c>
      <c r="AQ230" s="297" t="s">
        <v>62</v>
      </c>
    </row>
    <row r="231" spans="1:45" s="60" customFormat="1" ht="13.8" thickBot="1" x14ac:dyDescent="0.3">
      <c r="A231" s="289"/>
      <c r="B231" s="290"/>
      <c r="C231" s="291"/>
      <c r="D231" s="294"/>
      <c r="E231" s="296"/>
      <c r="F231" s="299"/>
      <c r="G231" s="301"/>
      <c r="H231" s="303"/>
      <c r="I231" s="303"/>
      <c r="J231" s="303"/>
      <c r="K231" s="305"/>
      <c r="L231" s="315"/>
      <c r="M231" s="317"/>
      <c r="N231" s="296"/>
      <c r="O231" s="299"/>
      <c r="P231" s="315"/>
      <c r="Q231" s="317"/>
      <c r="R231" s="296"/>
      <c r="S231" s="299"/>
      <c r="T231" s="315"/>
      <c r="U231" s="317"/>
      <c r="V231" s="296"/>
      <c r="W231" s="299"/>
      <c r="X231" s="315"/>
      <c r="Y231" s="317"/>
      <c r="Z231" s="296"/>
      <c r="AA231" s="299"/>
      <c r="AB231" s="315"/>
      <c r="AC231" s="317"/>
      <c r="AD231" s="296"/>
      <c r="AE231" s="299"/>
      <c r="AF231" s="315"/>
      <c r="AG231" s="317"/>
      <c r="AH231" s="296"/>
      <c r="AI231" s="299"/>
      <c r="AJ231" s="315"/>
      <c r="AK231" s="317"/>
      <c r="AL231" s="296"/>
      <c r="AM231" s="299"/>
      <c r="AN231" s="315"/>
      <c r="AO231" s="317"/>
      <c r="AP231" s="296"/>
      <c r="AQ231" s="299"/>
    </row>
    <row r="232" spans="1:45" s="60" customFormat="1" ht="12.75" customHeight="1" x14ac:dyDescent="0.25">
      <c r="A232" s="289"/>
      <c r="B232" s="290"/>
      <c r="C232" s="291"/>
      <c r="D232" s="306">
        <f t="shared" ref="D232:K232" si="39">SUM(D66+D114+D227+D173)</f>
        <v>19</v>
      </c>
      <c r="E232" s="308">
        <f t="shared" si="39"/>
        <v>79</v>
      </c>
      <c r="F232" s="310">
        <f t="shared" si="39"/>
        <v>210</v>
      </c>
      <c r="G232" s="312">
        <f t="shared" si="39"/>
        <v>1432</v>
      </c>
      <c r="H232" s="308">
        <f t="shared" si="39"/>
        <v>704</v>
      </c>
      <c r="I232" s="308">
        <f t="shared" si="39"/>
        <v>80</v>
      </c>
      <c r="J232" s="308">
        <f t="shared" si="39"/>
        <v>312</v>
      </c>
      <c r="K232" s="322">
        <f t="shared" si="39"/>
        <v>336</v>
      </c>
      <c r="L232" s="89">
        <f t="shared" ref="L232:AQ232" si="40">SUM(L66+L173+L227+L114)</f>
        <v>120</v>
      </c>
      <c r="M232" s="90">
        <f t="shared" si="40"/>
        <v>16</v>
      </c>
      <c r="N232" s="90">
        <f t="shared" si="40"/>
        <v>32</v>
      </c>
      <c r="O232" s="91">
        <f t="shared" si="40"/>
        <v>16</v>
      </c>
      <c r="P232" s="89">
        <f t="shared" si="40"/>
        <v>88</v>
      </c>
      <c r="Q232" s="90">
        <f t="shared" si="40"/>
        <v>8</v>
      </c>
      <c r="R232" s="90">
        <f t="shared" si="40"/>
        <v>104</v>
      </c>
      <c r="S232" s="92">
        <f t="shared" si="40"/>
        <v>8</v>
      </c>
      <c r="T232" s="93">
        <f t="shared" si="40"/>
        <v>72</v>
      </c>
      <c r="U232" s="90">
        <f t="shared" si="40"/>
        <v>40</v>
      </c>
      <c r="V232" s="90">
        <f t="shared" si="40"/>
        <v>80</v>
      </c>
      <c r="W232" s="92">
        <f t="shared" si="40"/>
        <v>16</v>
      </c>
      <c r="X232" s="93">
        <f t="shared" si="40"/>
        <v>88</v>
      </c>
      <c r="Y232" s="90">
        <f t="shared" si="40"/>
        <v>16</v>
      </c>
      <c r="Z232" s="90">
        <f t="shared" si="40"/>
        <v>24</v>
      </c>
      <c r="AA232" s="91">
        <f t="shared" si="40"/>
        <v>80</v>
      </c>
      <c r="AB232" s="89">
        <f t="shared" si="40"/>
        <v>104</v>
      </c>
      <c r="AC232" s="90">
        <f t="shared" si="40"/>
        <v>0</v>
      </c>
      <c r="AD232" s="90">
        <f t="shared" si="40"/>
        <v>40</v>
      </c>
      <c r="AE232" s="92">
        <f t="shared" si="40"/>
        <v>64</v>
      </c>
      <c r="AF232" s="93">
        <f t="shared" si="40"/>
        <v>112</v>
      </c>
      <c r="AG232" s="90">
        <f t="shared" si="40"/>
        <v>0</v>
      </c>
      <c r="AH232" s="90">
        <f t="shared" si="40"/>
        <v>8</v>
      </c>
      <c r="AI232" s="91">
        <f t="shared" si="40"/>
        <v>72</v>
      </c>
      <c r="AJ232" s="89">
        <f t="shared" si="40"/>
        <v>104</v>
      </c>
      <c r="AK232" s="90">
        <f t="shared" si="40"/>
        <v>0</v>
      </c>
      <c r="AL232" s="90">
        <f t="shared" si="40"/>
        <v>24</v>
      </c>
      <c r="AM232" s="92">
        <f t="shared" si="40"/>
        <v>56</v>
      </c>
      <c r="AN232" s="89">
        <f t="shared" si="40"/>
        <v>16</v>
      </c>
      <c r="AO232" s="90">
        <f t="shared" si="40"/>
        <v>0</v>
      </c>
      <c r="AP232" s="90">
        <f t="shared" si="40"/>
        <v>0</v>
      </c>
      <c r="AQ232" s="92">
        <f t="shared" si="40"/>
        <v>24</v>
      </c>
      <c r="AS232" s="60" t="s">
        <v>37</v>
      </c>
    </row>
    <row r="233" spans="1:45" s="60" customFormat="1" ht="13.5" customHeight="1" thickBot="1" x14ac:dyDescent="0.3">
      <c r="A233" s="289"/>
      <c r="B233" s="290"/>
      <c r="C233" s="291"/>
      <c r="D233" s="307"/>
      <c r="E233" s="309"/>
      <c r="F233" s="311"/>
      <c r="G233" s="313"/>
      <c r="H233" s="309"/>
      <c r="I233" s="309"/>
      <c r="J233" s="309"/>
      <c r="K233" s="323"/>
      <c r="L233" s="274">
        <f>SUM(L232:O232)</f>
        <v>184</v>
      </c>
      <c r="M233" s="275"/>
      <c r="N233" s="275"/>
      <c r="O233" s="275"/>
      <c r="P233" s="274">
        <f>SUM(P232:S232)</f>
        <v>208</v>
      </c>
      <c r="Q233" s="275"/>
      <c r="R233" s="275"/>
      <c r="S233" s="275"/>
      <c r="T233" s="274">
        <f>SUM(T232:W232)</f>
        <v>208</v>
      </c>
      <c r="U233" s="275"/>
      <c r="V233" s="275"/>
      <c r="W233" s="275"/>
      <c r="X233" s="274">
        <f>SUM(X232:AA232)</f>
        <v>208</v>
      </c>
      <c r="Y233" s="275"/>
      <c r="Z233" s="275"/>
      <c r="AA233" s="275"/>
      <c r="AB233" s="274">
        <f>SUM(AB232:AE232)</f>
        <v>208</v>
      </c>
      <c r="AC233" s="275"/>
      <c r="AD233" s="275"/>
      <c r="AE233" s="275"/>
      <c r="AF233" s="274">
        <f>SUM(AF232:AI232)</f>
        <v>192</v>
      </c>
      <c r="AG233" s="275"/>
      <c r="AH233" s="275"/>
      <c r="AI233" s="275"/>
      <c r="AJ233" s="274">
        <f>SUM(AJ232:AM232)</f>
        <v>184</v>
      </c>
      <c r="AK233" s="275"/>
      <c r="AL233" s="275"/>
      <c r="AM233" s="275"/>
      <c r="AN233" s="274">
        <f>SUM(AN232:AQ232)</f>
        <v>40</v>
      </c>
      <c r="AO233" s="275"/>
      <c r="AP233" s="275"/>
      <c r="AQ233" s="276"/>
      <c r="AS233" s="60">
        <f>SUM(L233:AQ233)</f>
        <v>1432</v>
      </c>
    </row>
    <row r="234" spans="1:45" s="60" customFormat="1" x14ac:dyDescent="0.25">
      <c r="A234" s="289"/>
      <c r="B234" s="290"/>
      <c r="C234" s="291"/>
      <c r="D234" s="277" t="s">
        <v>18</v>
      </c>
      <c r="E234" s="278"/>
      <c r="F234" s="279"/>
      <c r="G234" s="324" t="s">
        <v>19</v>
      </c>
      <c r="H234" s="325"/>
      <c r="I234" s="325"/>
      <c r="J234" s="325"/>
      <c r="K234" s="326"/>
      <c r="L234" s="286">
        <v>2</v>
      </c>
      <c r="M234" s="287"/>
      <c r="N234" s="287"/>
      <c r="O234" s="288"/>
      <c r="P234" s="286">
        <v>2</v>
      </c>
      <c r="Q234" s="287"/>
      <c r="R234" s="287"/>
      <c r="S234" s="288"/>
      <c r="T234" s="286">
        <v>4</v>
      </c>
      <c r="U234" s="287"/>
      <c r="V234" s="287"/>
      <c r="W234" s="288"/>
      <c r="X234" s="286">
        <v>3</v>
      </c>
      <c r="Y234" s="287"/>
      <c r="Z234" s="287"/>
      <c r="AA234" s="288"/>
      <c r="AB234" s="286">
        <v>2</v>
      </c>
      <c r="AC234" s="287"/>
      <c r="AD234" s="287"/>
      <c r="AE234" s="288"/>
      <c r="AF234" s="286">
        <v>4</v>
      </c>
      <c r="AG234" s="287"/>
      <c r="AH234" s="287"/>
      <c r="AI234" s="288"/>
      <c r="AJ234" s="286">
        <v>2</v>
      </c>
      <c r="AK234" s="287"/>
      <c r="AL234" s="287"/>
      <c r="AM234" s="288"/>
      <c r="AN234" s="286">
        <v>0</v>
      </c>
      <c r="AO234" s="287"/>
      <c r="AP234" s="287"/>
      <c r="AQ234" s="288"/>
      <c r="AS234" s="60">
        <f>SUM(L234:AQ234)</f>
        <v>19</v>
      </c>
    </row>
    <row r="235" spans="1:45" s="60" customFormat="1" x14ac:dyDescent="0.25">
      <c r="A235" s="289"/>
      <c r="B235" s="290"/>
      <c r="C235" s="291"/>
      <c r="D235" s="280"/>
      <c r="E235" s="281"/>
      <c r="F235" s="282"/>
      <c r="G235" s="269" t="s">
        <v>20</v>
      </c>
      <c r="H235" s="270"/>
      <c r="I235" s="270"/>
      <c r="J235" s="270"/>
      <c r="K235" s="271"/>
      <c r="L235" s="266">
        <v>11</v>
      </c>
      <c r="M235" s="267"/>
      <c r="N235" s="267"/>
      <c r="O235" s="268"/>
      <c r="P235" s="266">
        <v>13</v>
      </c>
      <c r="Q235" s="267"/>
      <c r="R235" s="267"/>
      <c r="S235" s="268"/>
      <c r="T235" s="266">
        <v>8</v>
      </c>
      <c r="U235" s="267"/>
      <c r="V235" s="267"/>
      <c r="W235" s="268"/>
      <c r="X235" s="266">
        <v>13</v>
      </c>
      <c r="Y235" s="267"/>
      <c r="Z235" s="267"/>
      <c r="AA235" s="268"/>
      <c r="AB235" s="266">
        <v>11</v>
      </c>
      <c r="AC235" s="267"/>
      <c r="AD235" s="267"/>
      <c r="AE235" s="268"/>
      <c r="AF235" s="266">
        <v>10</v>
      </c>
      <c r="AG235" s="267"/>
      <c r="AH235" s="267"/>
      <c r="AI235" s="268"/>
      <c r="AJ235" s="266">
        <v>11</v>
      </c>
      <c r="AK235" s="267"/>
      <c r="AL235" s="267"/>
      <c r="AM235" s="268"/>
      <c r="AN235" s="266">
        <v>3</v>
      </c>
      <c r="AO235" s="267"/>
      <c r="AP235" s="267"/>
      <c r="AQ235" s="268"/>
      <c r="AS235" s="60">
        <f>SUM(L235:AQ235)</f>
        <v>80</v>
      </c>
    </row>
    <row r="236" spans="1:45" s="60" customFormat="1" ht="13.8" thickBot="1" x14ac:dyDescent="0.3">
      <c r="A236" s="289"/>
      <c r="B236" s="290"/>
      <c r="C236" s="291"/>
      <c r="D236" s="283"/>
      <c r="E236" s="284"/>
      <c r="F236" s="285"/>
      <c r="G236" s="269" t="s">
        <v>36</v>
      </c>
      <c r="H236" s="270"/>
      <c r="I236" s="270"/>
      <c r="J236" s="270"/>
      <c r="K236" s="271"/>
      <c r="L236" s="272">
        <v>27</v>
      </c>
      <c r="M236" s="272"/>
      <c r="N236" s="272"/>
      <c r="O236" s="272"/>
      <c r="P236" s="272">
        <v>27</v>
      </c>
      <c r="Q236" s="272"/>
      <c r="R236" s="272"/>
      <c r="S236" s="272"/>
      <c r="T236" s="272">
        <v>25</v>
      </c>
      <c r="U236" s="272"/>
      <c r="V236" s="272"/>
      <c r="W236" s="272"/>
      <c r="X236" s="272">
        <v>27</v>
      </c>
      <c r="Y236" s="272"/>
      <c r="Z236" s="272"/>
      <c r="AA236" s="272"/>
      <c r="AB236" s="272">
        <v>26</v>
      </c>
      <c r="AC236" s="272"/>
      <c r="AD236" s="272"/>
      <c r="AE236" s="272"/>
      <c r="AF236" s="272">
        <v>26</v>
      </c>
      <c r="AG236" s="272"/>
      <c r="AH236" s="272"/>
      <c r="AI236" s="272"/>
      <c r="AJ236" s="272">
        <v>28</v>
      </c>
      <c r="AK236" s="272"/>
      <c r="AL236" s="272"/>
      <c r="AM236" s="272"/>
      <c r="AN236" s="272">
        <v>24</v>
      </c>
      <c r="AO236" s="272"/>
      <c r="AP236" s="272"/>
      <c r="AQ236" s="272"/>
      <c r="AS236" s="60">
        <f>SUM(L236:AQ236)</f>
        <v>210</v>
      </c>
    </row>
    <row r="237" spans="1:45" s="60" customFormat="1" x14ac:dyDescent="0.25">
      <c r="A237" s="94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58"/>
      <c r="V237" s="95"/>
      <c r="W237" s="95"/>
      <c r="X237" s="95"/>
      <c r="Y237" s="58"/>
      <c r="Z237" s="95"/>
      <c r="AA237" s="95"/>
      <c r="AB237" s="95"/>
      <c r="AC237" s="95"/>
      <c r="AD237" s="58"/>
      <c r="AE237" s="59"/>
      <c r="AF237" s="96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7"/>
    </row>
    <row r="238" spans="1:45" s="60" customFormat="1" ht="13.8" x14ac:dyDescent="0.25">
      <c r="A238" s="98" t="s">
        <v>64</v>
      </c>
      <c r="B238" s="99"/>
      <c r="C238" s="99"/>
      <c r="D238" s="99"/>
      <c r="E238" s="99"/>
      <c r="F238" s="99"/>
      <c r="G238" s="99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2"/>
      <c r="AF238" s="100"/>
      <c r="AG238" s="61" t="str">
        <f>AG77</f>
        <v>Obowiązuje od roku akademickiego: 2020/2021</v>
      </c>
      <c r="AH238" s="61"/>
      <c r="AI238" s="61"/>
      <c r="AJ238" s="61"/>
      <c r="AK238" s="61"/>
      <c r="AL238" s="61"/>
      <c r="AM238" s="61"/>
      <c r="AN238" s="61"/>
      <c r="AO238" s="61"/>
      <c r="AP238" s="61"/>
      <c r="AQ238" s="62"/>
    </row>
    <row r="239" spans="1:45" s="60" customFormat="1" ht="15" x14ac:dyDescent="0.25">
      <c r="A239" s="25"/>
      <c r="B239" s="428" t="s">
        <v>169</v>
      </c>
      <c r="C239" s="428"/>
      <c r="D239" s="428"/>
      <c r="E239" s="428"/>
      <c r="F239" s="428"/>
      <c r="G239" s="428"/>
      <c r="H239" s="428"/>
      <c r="I239" s="428"/>
      <c r="J239" s="428"/>
      <c r="K239" s="428"/>
      <c r="L239" s="428"/>
      <c r="M239" s="428"/>
      <c r="N239" s="428"/>
      <c r="O239" s="428"/>
      <c r="P239" s="428"/>
      <c r="Q239" s="428"/>
      <c r="R239" s="428"/>
      <c r="S239" s="428"/>
      <c r="T239" s="428"/>
      <c r="U239" s="428"/>
      <c r="V239" s="428"/>
      <c r="W239" s="428"/>
      <c r="X239" s="428"/>
      <c r="Y239" s="428"/>
      <c r="Z239" s="428"/>
      <c r="AA239" s="428"/>
      <c r="AB239" s="428"/>
      <c r="AC239" s="428"/>
      <c r="AD239" s="428"/>
      <c r="AE239" s="429"/>
      <c r="AF239" s="102"/>
      <c r="AG239" s="99"/>
      <c r="AH239" s="101"/>
      <c r="AI239" s="101"/>
      <c r="AJ239" s="61"/>
      <c r="AK239" s="61"/>
      <c r="AL239" s="61"/>
      <c r="AM239" s="61"/>
      <c r="AN239" s="61"/>
      <c r="AO239" s="65"/>
      <c r="AP239" s="65"/>
      <c r="AQ239" s="103"/>
    </row>
    <row r="240" spans="1:45" s="60" customFormat="1" ht="15" x14ac:dyDescent="0.25">
      <c r="A240" s="25"/>
      <c r="B240" s="428" t="s">
        <v>170</v>
      </c>
      <c r="C240" s="428"/>
      <c r="D240" s="428"/>
      <c r="E240" s="428"/>
      <c r="F240" s="428"/>
      <c r="G240" s="428"/>
      <c r="H240" s="428"/>
      <c r="I240" s="428"/>
      <c r="J240" s="428"/>
      <c r="K240" s="428"/>
      <c r="L240" s="428"/>
      <c r="M240" s="428"/>
      <c r="N240" s="428"/>
      <c r="O240" s="428"/>
      <c r="P240" s="428"/>
      <c r="Q240" s="428"/>
      <c r="R240" s="428"/>
      <c r="S240" s="428"/>
      <c r="T240" s="428"/>
      <c r="U240" s="428"/>
      <c r="V240" s="428"/>
      <c r="W240" s="428"/>
      <c r="X240" s="428"/>
      <c r="Y240" s="428"/>
      <c r="Z240" s="428"/>
      <c r="AA240" s="428"/>
      <c r="AB240" s="428"/>
      <c r="AC240" s="428"/>
      <c r="AD240" s="428"/>
      <c r="AE240" s="429"/>
      <c r="AF240" s="100"/>
      <c r="AG240" s="106" t="s">
        <v>21</v>
      </c>
      <c r="AH240" s="104"/>
      <c r="AI240" s="104"/>
      <c r="AJ240" s="105"/>
      <c r="AK240" s="107"/>
      <c r="AL240" s="61"/>
      <c r="AM240" s="61"/>
      <c r="AN240" s="107"/>
      <c r="AO240" s="107"/>
      <c r="AP240" s="107"/>
      <c r="AQ240" s="62"/>
    </row>
    <row r="241" spans="1:43" s="60" customFormat="1" ht="15" x14ac:dyDescent="0.25">
      <c r="A241" s="25"/>
      <c r="B241" s="428" t="s">
        <v>180</v>
      </c>
      <c r="C241" s="428"/>
      <c r="D241" s="428"/>
      <c r="E241" s="428"/>
      <c r="F241" s="428"/>
      <c r="G241" s="428"/>
      <c r="H241" s="428"/>
      <c r="I241" s="428"/>
      <c r="J241" s="428"/>
      <c r="K241" s="428"/>
      <c r="L241" s="428"/>
      <c r="M241" s="428"/>
      <c r="N241" s="428"/>
      <c r="O241" s="428"/>
      <c r="P241" s="428"/>
      <c r="Q241" s="428"/>
      <c r="R241" s="428"/>
      <c r="S241" s="428"/>
      <c r="T241" s="428"/>
      <c r="U241" s="428"/>
      <c r="V241" s="428"/>
      <c r="W241" s="428"/>
      <c r="X241" s="428"/>
      <c r="Y241" s="428"/>
      <c r="Z241" s="428"/>
      <c r="AA241" s="428"/>
      <c r="AB241" s="428"/>
      <c r="AC241" s="428"/>
      <c r="AD241" s="428"/>
      <c r="AE241" s="429"/>
      <c r="AF241" s="100"/>
      <c r="AG241" s="105" t="s">
        <v>65</v>
      </c>
      <c r="AH241" s="105" t="s">
        <v>66</v>
      </c>
      <c r="AI241" s="99"/>
      <c r="AJ241" s="101"/>
      <c r="AK241" s="61"/>
      <c r="AL241" s="61"/>
      <c r="AM241" s="61"/>
      <c r="AN241" s="61"/>
      <c r="AO241" s="61"/>
      <c r="AP241" s="61"/>
      <c r="AQ241" s="108"/>
    </row>
    <row r="242" spans="1:43" s="60" customFormat="1" ht="15" x14ac:dyDescent="0.25">
      <c r="A242" s="25"/>
      <c r="B242" s="242" t="s">
        <v>183</v>
      </c>
      <c r="C242" s="147"/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47"/>
      <c r="AA242" s="147"/>
      <c r="AB242" s="147"/>
      <c r="AC242" s="147"/>
      <c r="AD242" s="147"/>
      <c r="AE242" s="147"/>
      <c r="AF242" s="100"/>
      <c r="AG242" s="104" t="s">
        <v>67</v>
      </c>
      <c r="AH242" s="104" t="s">
        <v>68</v>
      </c>
      <c r="AI242" s="109"/>
      <c r="AJ242" s="109"/>
      <c r="AK242" s="61"/>
      <c r="AL242" s="61"/>
      <c r="AM242" s="61"/>
      <c r="AN242" s="61"/>
      <c r="AO242" s="61"/>
      <c r="AP242" s="61"/>
      <c r="AQ242" s="62"/>
    </row>
    <row r="243" spans="1:43" s="60" customFormat="1" ht="15" x14ac:dyDescent="0.25">
      <c r="A243" s="25"/>
      <c r="B243" s="243" t="s">
        <v>179</v>
      </c>
      <c r="C243" s="147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47"/>
      <c r="AA243" s="147"/>
      <c r="AB243" s="147"/>
      <c r="AC243" s="147"/>
      <c r="AD243" s="147"/>
      <c r="AE243" s="147"/>
      <c r="AF243" s="100"/>
      <c r="AG243" s="105" t="s">
        <v>61</v>
      </c>
      <c r="AH243" s="250" t="s">
        <v>69</v>
      </c>
      <c r="AI243" s="99"/>
      <c r="AJ243" s="99"/>
      <c r="AK243" s="61"/>
      <c r="AL243" s="61"/>
      <c r="AM243" s="61"/>
      <c r="AN243" s="61"/>
      <c r="AO243" s="61"/>
      <c r="AP243" s="61"/>
      <c r="AQ243" s="62"/>
    </row>
    <row r="244" spans="1:43" s="60" customFormat="1" ht="15" x14ac:dyDescent="0.25">
      <c r="A244" s="25"/>
      <c r="B244" s="243" t="s">
        <v>171</v>
      </c>
      <c r="C244" s="147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47"/>
      <c r="AA244" s="147"/>
      <c r="AB244" s="147"/>
      <c r="AC244" s="147"/>
      <c r="AD244" s="147"/>
      <c r="AE244" s="147"/>
      <c r="AF244" s="100"/>
      <c r="AG244" s="105" t="s">
        <v>70</v>
      </c>
      <c r="AH244" s="105" t="s">
        <v>71</v>
      </c>
      <c r="AI244" s="99"/>
      <c r="AJ244" s="99"/>
      <c r="AK244" s="61"/>
      <c r="AL244" s="61"/>
      <c r="AM244" s="61"/>
      <c r="AN244" s="61"/>
      <c r="AO244" s="61"/>
      <c r="AP244" s="61"/>
      <c r="AQ244" s="62"/>
    </row>
    <row r="245" spans="1:43" s="60" customFormat="1" ht="15" x14ac:dyDescent="0.25">
      <c r="A245" s="25"/>
      <c r="B245" s="243" t="s">
        <v>172</v>
      </c>
      <c r="C245" s="147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47"/>
      <c r="AA245" s="147"/>
      <c r="AB245" s="147"/>
      <c r="AC245" s="147"/>
      <c r="AD245" s="147"/>
      <c r="AE245" s="147"/>
      <c r="AF245" s="100"/>
      <c r="AG245" s="105" t="s">
        <v>22</v>
      </c>
      <c r="AH245" s="105" t="s">
        <v>72</v>
      </c>
      <c r="AI245" s="99"/>
      <c r="AJ245" s="101"/>
      <c r="AK245" s="61"/>
      <c r="AL245" s="61"/>
      <c r="AM245" s="61"/>
      <c r="AN245" s="61"/>
      <c r="AO245" s="61"/>
      <c r="AP245" s="61"/>
      <c r="AQ245" s="62"/>
    </row>
    <row r="246" spans="1:43" s="60" customFormat="1" ht="15" x14ac:dyDescent="0.25">
      <c r="A246" s="25"/>
      <c r="B246" s="3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38"/>
      <c r="N246" s="38"/>
      <c r="O246" s="38"/>
      <c r="P246" s="38"/>
      <c r="Q246" s="110"/>
      <c r="R246" s="110"/>
      <c r="S246" s="110"/>
      <c r="T246" s="101"/>
      <c r="U246" s="101"/>
      <c r="V246" s="101"/>
      <c r="W246" s="101"/>
      <c r="X246" s="101"/>
      <c r="Y246" s="101"/>
      <c r="Z246" s="101"/>
      <c r="AA246" s="101"/>
      <c r="AB246" s="61"/>
      <c r="AC246" s="61"/>
      <c r="AD246" s="61"/>
      <c r="AE246" s="62"/>
      <c r="AF246" s="100"/>
      <c r="AG246" s="104" t="s">
        <v>73</v>
      </c>
      <c r="AH246" s="104" t="s">
        <v>74</v>
      </c>
      <c r="AI246" s="99"/>
      <c r="AJ246" s="101"/>
      <c r="AK246" s="61"/>
      <c r="AL246" s="61"/>
      <c r="AM246" s="61"/>
      <c r="AN246" s="61"/>
      <c r="AO246" s="61"/>
      <c r="AP246" s="61"/>
      <c r="AQ246" s="62"/>
    </row>
    <row r="247" spans="1:43" s="60" customFormat="1" ht="15" x14ac:dyDescent="0.25">
      <c r="A247" s="2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99"/>
      <c r="R247" s="99"/>
      <c r="S247" s="99"/>
      <c r="T247" s="101"/>
      <c r="U247" s="101"/>
      <c r="V247" s="101"/>
      <c r="W247" s="101"/>
      <c r="X247" s="101"/>
      <c r="Y247" s="101"/>
      <c r="Z247" s="101"/>
      <c r="AA247" s="101"/>
      <c r="AB247" s="61"/>
      <c r="AC247" s="61"/>
      <c r="AD247" s="61"/>
      <c r="AE247" s="62"/>
      <c r="AF247" s="100"/>
      <c r="AG247" s="111"/>
      <c r="AH247" s="104" t="s">
        <v>75</v>
      </c>
      <c r="AJ247" s="101"/>
      <c r="AK247" s="61"/>
      <c r="AL247" s="61"/>
      <c r="AM247" s="61"/>
      <c r="AN247" s="61"/>
      <c r="AO247" s="61"/>
      <c r="AP247" s="61"/>
      <c r="AQ247" s="62"/>
    </row>
    <row r="248" spans="1:43" s="60" customFormat="1" ht="14.4" thickBot="1" x14ac:dyDescent="0.3">
      <c r="A248" s="112"/>
      <c r="B248" s="113"/>
      <c r="C248" s="113"/>
      <c r="D248" s="113"/>
      <c r="E248" s="114"/>
      <c r="F248" s="114"/>
      <c r="G248" s="114"/>
      <c r="H248" s="114"/>
      <c r="I248" s="114"/>
      <c r="J248" s="114"/>
      <c r="K248" s="113"/>
      <c r="L248" s="113"/>
      <c r="M248" s="113"/>
      <c r="N248" s="113"/>
      <c r="O248" s="113"/>
      <c r="P248" s="113"/>
      <c r="Q248" s="113"/>
      <c r="R248" s="113"/>
      <c r="S248" s="113"/>
      <c r="T248" s="115"/>
      <c r="U248" s="116"/>
      <c r="V248" s="116"/>
      <c r="W248" s="116"/>
      <c r="X248" s="115"/>
      <c r="Y248" s="116"/>
      <c r="Z248" s="116"/>
      <c r="AA248" s="116"/>
      <c r="AB248" s="116"/>
      <c r="AC248" s="116"/>
      <c r="AD248" s="116"/>
      <c r="AE248" s="117"/>
      <c r="AF248" s="251" t="s">
        <v>84</v>
      </c>
      <c r="AG248" s="252"/>
      <c r="AH248" s="252"/>
      <c r="AI248" s="252"/>
      <c r="AJ248" s="252"/>
      <c r="AK248" s="252"/>
      <c r="AL248" s="252"/>
      <c r="AM248" s="252"/>
      <c r="AN248" s="252"/>
      <c r="AO248" s="252"/>
      <c r="AP248" s="252"/>
      <c r="AQ248" s="253"/>
    </row>
  </sheetData>
  <mergeCells count="805">
    <mergeCell ref="B240:AE240"/>
    <mergeCell ref="B241:AE241"/>
    <mergeCell ref="A50:C50"/>
    <mergeCell ref="AF50:AQ50"/>
    <mergeCell ref="A51:C51"/>
    <mergeCell ref="AF51:AQ51"/>
    <mergeCell ref="A52:C52"/>
    <mergeCell ref="B167:C167"/>
    <mergeCell ref="K56:K58"/>
    <mergeCell ref="L56:AQ56"/>
    <mergeCell ref="L57:L58"/>
    <mergeCell ref="M57:M58"/>
    <mergeCell ref="N57:N58"/>
    <mergeCell ref="D56:D58"/>
    <mergeCell ref="AP57:AP58"/>
    <mergeCell ref="AE57:AE58"/>
    <mergeCell ref="AF57:AF58"/>
    <mergeCell ref="AG57:AG58"/>
    <mergeCell ref="AH57:AH58"/>
    <mergeCell ref="U57:U58"/>
    <mergeCell ref="T55:W55"/>
    <mergeCell ref="X55:AA55"/>
    <mergeCell ref="AB55:AE55"/>
    <mergeCell ref="AF55:AI55"/>
    <mergeCell ref="A49:C49"/>
    <mergeCell ref="AF49:AQ49"/>
    <mergeCell ref="W57:W58"/>
    <mergeCell ref="S57:S58"/>
    <mergeCell ref="T57:T58"/>
    <mergeCell ref="B185:AE185"/>
    <mergeCell ref="B186:AE186"/>
    <mergeCell ref="B187:AE187"/>
    <mergeCell ref="B239:AE239"/>
    <mergeCell ref="B60:C60"/>
    <mergeCell ref="AK57:AK58"/>
    <mergeCell ref="AL57:AL58"/>
    <mergeCell ref="AM57:AM58"/>
    <mergeCell ref="AF52:AQ52"/>
    <mergeCell ref="A54:A58"/>
    <mergeCell ref="B54:C58"/>
    <mergeCell ref="D54:F55"/>
    <mergeCell ref="G54:K54"/>
    <mergeCell ref="L54:AQ54"/>
    <mergeCell ref="G55:G58"/>
    <mergeCell ref="H55:K55"/>
    <mergeCell ref="L55:O55"/>
    <mergeCell ref="AQ57:AQ58"/>
    <mergeCell ref="P55:S55"/>
    <mergeCell ref="A45:C45"/>
    <mergeCell ref="D45:AE46"/>
    <mergeCell ref="AF45:AQ45"/>
    <mergeCell ref="A46:C46"/>
    <mergeCell ref="AF46:AQ46"/>
    <mergeCell ref="A47:C47"/>
    <mergeCell ref="AF47:AQ47"/>
    <mergeCell ref="A48:C48"/>
    <mergeCell ref="AF48:AQ48"/>
    <mergeCell ref="AJ55:AM55"/>
    <mergeCell ref="AN55:AQ55"/>
    <mergeCell ref="Z57:Z58"/>
    <mergeCell ref="X57:X58"/>
    <mergeCell ref="Y57:Y58"/>
    <mergeCell ref="B59:C59"/>
    <mergeCell ref="D59:E59"/>
    <mergeCell ref="H59:K59"/>
    <mergeCell ref="L59:AQ59"/>
    <mergeCell ref="AA57:AA58"/>
    <mergeCell ref="AB57:AB58"/>
    <mergeCell ref="AC57:AC58"/>
    <mergeCell ref="AD57:AD58"/>
    <mergeCell ref="AO57:AO58"/>
    <mergeCell ref="E56:E58"/>
    <mergeCell ref="F56:F58"/>
    <mergeCell ref="H56:H58"/>
    <mergeCell ref="O57:O58"/>
    <mergeCell ref="P57:P58"/>
    <mergeCell ref="Q57:Q58"/>
    <mergeCell ref="R57:R58"/>
    <mergeCell ref="V57:V58"/>
    <mergeCell ref="I56:I58"/>
    <mergeCell ref="J56:J58"/>
    <mergeCell ref="AN57:AN58"/>
    <mergeCell ref="AI57:AI58"/>
    <mergeCell ref="AJ57:AJ58"/>
    <mergeCell ref="B61:C61"/>
    <mergeCell ref="B62:C62"/>
    <mergeCell ref="B63:C63"/>
    <mergeCell ref="B65:C65"/>
    <mergeCell ref="B66:C67"/>
    <mergeCell ref="D66:D67"/>
    <mergeCell ref="E66:E67"/>
    <mergeCell ref="F66:F67"/>
    <mergeCell ref="G66:G67"/>
    <mergeCell ref="B64:C64"/>
    <mergeCell ref="H66:H67"/>
    <mergeCell ref="I66:I67"/>
    <mergeCell ref="J66:J67"/>
    <mergeCell ref="K66:K67"/>
    <mergeCell ref="L67:O67"/>
    <mergeCell ref="P67:S67"/>
    <mergeCell ref="T67:W67"/>
    <mergeCell ref="X67:AA67"/>
    <mergeCell ref="AB67:AE67"/>
    <mergeCell ref="AF67:AI67"/>
    <mergeCell ref="AJ67:AM67"/>
    <mergeCell ref="AN67:AQ67"/>
    <mergeCell ref="A68:C75"/>
    <mergeCell ref="D68:D70"/>
    <mergeCell ref="E68:E70"/>
    <mergeCell ref="F68:F70"/>
    <mergeCell ref="G68:G70"/>
    <mergeCell ref="H68:H70"/>
    <mergeCell ref="I68:I70"/>
    <mergeCell ref="J68:J70"/>
    <mergeCell ref="K68:K70"/>
    <mergeCell ref="L68:O68"/>
    <mergeCell ref="P68:S68"/>
    <mergeCell ref="T68:W68"/>
    <mergeCell ref="Q69:Q70"/>
    <mergeCell ref="R69:R70"/>
    <mergeCell ref="S69:S70"/>
    <mergeCell ref="T69:T70"/>
    <mergeCell ref="U69:U70"/>
    <mergeCell ref="X68:AA68"/>
    <mergeCell ref="AB68:AE68"/>
    <mergeCell ref="AF68:AI68"/>
    <mergeCell ref="AJ68:AM68"/>
    <mergeCell ref="AN68:AQ68"/>
    <mergeCell ref="L69:L70"/>
    <mergeCell ref="M69:M70"/>
    <mergeCell ref="N69:N70"/>
    <mergeCell ref="O69:O70"/>
    <mergeCell ref="P69:P70"/>
    <mergeCell ref="V69:V70"/>
    <mergeCell ref="W69:W70"/>
    <mergeCell ref="X69:X70"/>
    <mergeCell ref="Y69:Y70"/>
    <mergeCell ref="Z69:Z70"/>
    <mergeCell ref="AA69:AA70"/>
    <mergeCell ref="AB69:AB70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D71:D72"/>
    <mergeCell ref="E71:E72"/>
    <mergeCell ref="F71:F72"/>
    <mergeCell ref="G71:G72"/>
    <mergeCell ref="H71:H72"/>
    <mergeCell ref="I71:I72"/>
    <mergeCell ref="J71:J72"/>
    <mergeCell ref="K71:K72"/>
    <mergeCell ref="L72:O72"/>
    <mergeCell ref="P72:S72"/>
    <mergeCell ref="T72:W72"/>
    <mergeCell ref="X72:AA72"/>
    <mergeCell ref="AB72:AE72"/>
    <mergeCell ref="AF72:AI72"/>
    <mergeCell ref="AJ72:AM72"/>
    <mergeCell ref="AN72:AQ72"/>
    <mergeCell ref="P74:S74"/>
    <mergeCell ref="T74:W74"/>
    <mergeCell ref="X74:AA74"/>
    <mergeCell ref="AB74:AE74"/>
    <mergeCell ref="AF74:AI74"/>
    <mergeCell ref="AJ74:AM74"/>
    <mergeCell ref="AN74:AQ74"/>
    <mergeCell ref="G73:K73"/>
    <mergeCell ref="L73:O73"/>
    <mergeCell ref="P73:S73"/>
    <mergeCell ref="T73:W73"/>
    <mergeCell ref="X73:AA73"/>
    <mergeCell ref="AB73:AE73"/>
    <mergeCell ref="AF73:AI73"/>
    <mergeCell ref="AJ73:AM73"/>
    <mergeCell ref="AN75:AQ75"/>
    <mergeCell ref="AF87:AQ87"/>
    <mergeCell ref="A88:C88"/>
    <mergeCell ref="D88:AE89"/>
    <mergeCell ref="AF88:AQ88"/>
    <mergeCell ref="A89:C89"/>
    <mergeCell ref="AF89:AQ89"/>
    <mergeCell ref="A90:C90"/>
    <mergeCell ref="AF90:AQ90"/>
    <mergeCell ref="D73:F75"/>
    <mergeCell ref="G75:K75"/>
    <mergeCell ref="L75:O75"/>
    <mergeCell ref="P75:S75"/>
    <mergeCell ref="T75:W75"/>
    <mergeCell ref="X75:AA75"/>
    <mergeCell ref="AB75:AE75"/>
    <mergeCell ref="AF75:AI75"/>
    <mergeCell ref="AJ75:AM75"/>
    <mergeCell ref="B78:AE78"/>
    <mergeCell ref="B79:AE79"/>
    <mergeCell ref="B80:AE80"/>
    <mergeCell ref="AN73:AQ73"/>
    <mergeCell ref="G74:K74"/>
    <mergeCell ref="L74:O74"/>
    <mergeCell ref="AF91:AQ91"/>
    <mergeCell ref="A92:C92"/>
    <mergeCell ref="AF92:AQ92"/>
    <mergeCell ref="A93:C93"/>
    <mergeCell ref="AF93:AQ93"/>
    <mergeCell ref="A94:C94"/>
    <mergeCell ref="AF94:AQ94"/>
    <mergeCell ref="A95:C95"/>
    <mergeCell ref="AF95:AQ95"/>
    <mergeCell ref="A97:A101"/>
    <mergeCell ref="B97:C101"/>
    <mergeCell ref="D97:F98"/>
    <mergeCell ref="G97:K97"/>
    <mergeCell ref="L97:AQ97"/>
    <mergeCell ref="G98:G101"/>
    <mergeCell ref="H98:K98"/>
    <mergeCell ref="L98:O98"/>
    <mergeCell ref="P98:S98"/>
    <mergeCell ref="T98:W98"/>
    <mergeCell ref="X98:AA98"/>
    <mergeCell ref="AB98:AE98"/>
    <mergeCell ref="AF98:AI98"/>
    <mergeCell ref="AJ98:AM98"/>
    <mergeCell ref="AN98:AQ98"/>
    <mergeCell ref="D99:D101"/>
    <mergeCell ref="E99:E101"/>
    <mergeCell ref="F99:F101"/>
    <mergeCell ref="H99:H101"/>
    <mergeCell ref="I99:I101"/>
    <mergeCell ref="J99:J101"/>
    <mergeCell ref="K99:K101"/>
    <mergeCell ref="L99:AQ99"/>
    <mergeCell ref="L100:L101"/>
    <mergeCell ref="Q100:Q101"/>
    <mergeCell ref="R100:R101"/>
    <mergeCell ref="S100:S101"/>
    <mergeCell ref="T100:T101"/>
    <mergeCell ref="AF100:AF101"/>
    <mergeCell ref="U100:U101"/>
    <mergeCell ref="V100:V101"/>
    <mergeCell ref="W100:W101"/>
    <mergeCell ref="X100:X101"/>
    <mergeCell ref="Y100:Y101"/>
    <mergeCell ref="Z100:Z101"/>
    <mergeCell ref="AM100:AM101"/>
    <mergeCell ref="AN100:AN101"/>
    <mergeCell ref="AO100:AO101"/>
    <mergeCell ref="AP100:AP101"/>
    <mergeCell ref="AQ100:AQ101"/>
    <mergeCell ref="B102:C102"/>
    <mergeCell ref="D102:E102"/>
    <mergeCell ref="H102:K102"/>
    <mergeCell ref="L102:AQ102"/>
    <mergeCell ref="AG100:AG101"/>
    <mergeCell ref="AH100:AH101"/>
    <mergeCell ref="AI100:AI101"/>
    <mergeCell ref="AJ100:AJ101"/>
    <mergeCell ref="AK100:AK101"/>
    <mergeCell ref="AL100:AL101"/>
    <mergeCell ref="AA100:AA101"/>
    <mergeCell ref="AB100:AB101"/>
    <mergeCell ref="AC100:AC101"/>
    <mergeCell ref="AD100:AD101"/>
    <mergeCell ref="AE100:AE101"/>
    <mergeCell ref="M100:M101"/>
    <mergeCell ref="N100:N101"/>
    <mergeCell ref="O100:O101"/>
    <mergeCell ref="P100:P101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4:C115"/>
    <mergeCell ref="D114:D115"/>
    <mergeCell ref="E114:E115"/>
    <mergeCell ref="F114:F115"/>
    <mergeCell ref="G114:G115"/>
    <mergeCell ref="H114:H115"/>
    <mergeCell ref="I114:I115"/>
    <mergeCell ref="J114:J115"/>
    <mergeCell ref="K114:K115"/>
    <mergeCell ref="L115:O115"/>
    <mergeCell ref="P115:S115"/>
    <mergeCell ref="T115:W115"/>
    <mergeCell ref="X115:AA115"/>
    <mergeCell ref="AB115:AE115"/>
    <mergeCell ref="AF115:AI115"/>
    <mergeCell ref="AJ115:AM115"/>
    <mergeCell ref="AN115:AQ115"/>
    <mergeCell ref="L116:O116"/>
    <mergeCell ref="P116:S116"/>
    <mergeCell ref="T116:W116"/>
    <mergeCell ref="X116:AA116"/>
    <mergeCell ref="R117:R118"/>
    <mergeCell ref="S117:S118"/>
    <mergeCell ref="T117:T118"/>
    <mergeCell ref="U117:U118"/>
    <mergeCell ref="AB116:AE116"/>
    <mergeCell ref="AF116:AI116"/>
    <mergeCell ref="AJ116:AM116"/>
    <mergeCell ref="AN116:AQ116"/>
    <mergeCell ref="L117:L118"/>
    <mergeCell ref="M117:M118"/>
    <mergeCell ref="N117:N118"/>
    <mergeCell ref="O117:O118"/>
    <mergeCell ref="P117:P118"/>
    <mergeCell ref="Q117:Q118"/>
    <mergeCell ref="V117:V118"/>
    <mergeCell ref="W117:W118"/>
    <mergeCell ref="X117:X118"/>
    <mergeCell ref="Y117:Y118"/>
    <mergeCell ref="Z117:Z118"/>
    <mergeCell ref="AA117:AA118"/>
    <mergeCell ref="AB117:AB118"/>
    <mergeCell ref="AC117:AC118"/>
    <mergeCell ref="AD117:AD118"/>
    <mergeCell ref="AE117:AE118"/>
    <mergeCell ref="AF117:AF118"/>
    <mergeCell ref="AG117:AG118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L120:O120"/>
    <mergeCell ref="P120:S120"/>
    <mergeCell ref="T120:W120"/>
    <mergeCell ref="X120:AA120"/>
    <mergeCell ref="AB120:AE120"/>
    <mergeCell ref="AF120:AI120"/>
    <mergeCell ref="AJ120:AM120"/>
    <mergeCell ref="AN120:AQ120"/>
    <mergeCell ref="D116:D118"/>
    <mergeCell ref="T121:W121"/>
    <mergeCell ref="X121:AA121"/>
    <mergeCell ref="AB121:AE121"/>
    <mergeCell ref="AF121:AI121"/>
    <mergeCell ref="AJ121:AM121"/>
    <mergeCell ref="AN121:AQ121"/>
    <mergeCell ref="G122:K122"/>
    <mergeCell ref="L122:O122"/>
    <mergeCell ref="P122:S122"/>
    <mergeCell ref="T122:W122"/>
    <mergeCell ref="X122:AA122"/>
    <mergeCell ref="AB122:AE122"/>
    <mergeCell ref="AF122:AI122"/>
    <mergeCell ref="AJ122:AM122"/>
    <mergeCell ref="AN122:AQ122"/>
    <mergeCell ref="G121:K121"/>
    <mergeCell ref="L123:O123"/>
    <mergeCell ref="P123:S123"/>
    <mergeCell ref="T123:W123"/>
    <mergeCell ref="X123:AA123"/>
    <mergeCell ref="AB123:AE123"/>
    <mergeCell ref="AF123:AI123"/>
    <mergeCell ref="AJ123:AM123"/>
    <mergeCell ref="AN123:AQ123"/>
    <mergeCell ref="AF135:AQ135"/>
    <mergeCell ref="B126:AE126"/>
    <mergeCell ref="B127:AE127"/>
    <mergeCell ref="B128:AE128"/>
    <mergeCell ref="A116:C123"/>
    <mergeCell ref="E116:E118"/>
    <mergeCell ref="F116:F118"/>
    <mergeCell ref="G116:G118"/>
    <mergeCell ref="H116:H118"/>
    <mergeCell ref="I116:I118"/>
    <mergeCell ref="J116:J118"/>
    <mergeCell ref="K116:K118"/>
    <mergeCell ref="D121:F123"/>
    <mergeCell ref="G123:K123"/>
    <mergeCell ref="L121:O121"/>
    <mergeCell ref="P121:S121"/>
    <mergeCell ref="A136:C136"/>
    <mergeCell ref="D136:AE137"/>
    <mergeCell ref="AF136:AQ136"/>
    <mergeCell ref="A137:C137"/>
    <mergeCell ref="AF137:AQ137"/>
    <mergeCell ref="A138:C138"/>
    <mergeCell ref="AF138:AQ138"/>
    <mergeCell ref="A139:C139"/>
    <mergeCell ref="AF139:AQ139"/>
    <mergeCell ref="AF140:AQ140"/>
    <mergeCell ref="A141:C141"/>
    <mergeCell ref="AF141:AQ141"/>
    <mergeCell ref="A142:C142"/>
    <mergeCell ref="AF142:AQ142"/>
    <mergeCell ref="A143:C143"/>
    <mergeCell ref="AF143:AQ143"/>
    <mergeCell ref="A145:A149"/>
    <mergeCell ref="B145:C149"/>
    <mergeCell ref="D145:F146"/>
    <mergeCell ref="G145:K145"/>
    <mergeCell ref="L145:AQ145"/>
    <mergeCell ref="G146:G149"/>
    <mergeCell ref="H146:K146"/>
    <mergeCell ref="L146:O146"/>
    <mergeCell ref="P146:S146"/>
    <mergeCell ref="T146:W146"/>
    <mergeCell ref="X146:AA146"/>
    <mergeCell ref="AB146:AE146"/>
    <mergeCell ref="AF146:AI146"/>
    <mergeCell ref="AJ146:AM146"/>
    <mergeCell ref="AN146:AQ146"/>
    <mergeCell ref="D147:D149"/>
    <mergeCell ref="E147:E149"/>
    <mergeCell ref="AF148:AF149"/>
    <mergeCell ref="U148:U149"/>
    <mergeCell ref="V148:V149"/>
    <mergeCell ref="W148:W149"/>
    <mergeCell ref="X148:X149"/>
    <mergeCell ref="Y148:Y149"/>
    <mergeCell ref="Z148:Z149"/>
    <mergeCell ref="AH148:AH149"/>
    <mergeCell ref="AI148:AI149"/>
    <mergeCell ref="L148:L149"/>
    <mergeCell ref="M148:M149"/>
    <mergeCell ref="N148:N149"/>
    <mergeCell ref="O148:O149"/>
    <mergeCell ref="P148:P149"/>
    <mergeCell ref="Q148:Q149"/>
    <mergeCell ref="R148:R149"/>
    <mergeCell ref="S148:S149"/>
    <mergeCell ref="T148:T149"/>
    <mergeCell ref="AN148:AN149"/>
    <mergeCell ref="AO148:AO149"/>
    <mergeCell ref="AP148:AP149"/>
    <mergeCell ref="AQ148:AQ149"/>
    <mergeCell ref="B150:C150"/>
    <mergeCell ref="D150:E150"/>
    <mergeCell ref="H150:K150"/>
    <mergeCell ref="L150:AQ150"/>
    <mergeCell ref="AG148:AG149"/>
    <mergeCell ref="AJ148:AJ149"/>
    <mergeCell ref="AK148:AK149"/>
    <mergeCell ref="AL148:AL149"/>
    <mergeCell ref="AA148:AA149"/>
    <mergeCell ref="AB148:AB149"/>
    <mergeCell ref="AC148:AC149"/>
    <mergeCell ref="AD148:AD149"/>
    <mergeCell ref="AE148:AE149"/>
    <mergeCell ref="AM148:AM149"/>
    <mergeCell ref="F147:F149"/>
    <mergeCell ref="H147:H149"/>
    <mergeCell ref="I147:I149"/>
    <mergeCell ref="J147:J149"/>
    <mergeCell ref="K147:K149"/>
    <mergeCell ref="L147:AQ147"/>
    <mergeCell ref="B171:C171"/>
    <mergeCell ref="AN171:AQ171"/>
    <mergeCell ref="B151:C151"/>
    <mergeCell ref="B166:C166"/>
    <mergeCell ref="B168:C168"/>
    <mergeCell ref="B169:C169"/>
    <mergeCell ref="B170:C17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72:C172"/>
    <mergeCell ref="AN172:AQ172"/>
    <mergeCell ref="B173:C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L174:O174"/>
    <mergeCell ref="P174:S174"/>
    <mergeCell ref="T174:W174"/>
    <mergeCell ref="X174:AA174"/>
    <mergeCell ref="AB174:AE174"/>
    <mergeCell ref="AF174:AI174"/>
    <mergeCell ref="AJ174:AM174"/>
    <mergeCell ref="AN174:AQ174"/>
    <mergeCell ref="L175:O175"/>
    <mergeCell ref="P175:S175"/>
    <mergeCell ref="L176:L177"/>
    <mergeCell ref="M176:M177"/>
    <mergeCell ref="N176:N177"/>
    <mergeCell ref="O176:O177"/>
    <mergeCell ref="T175:W175"/>
    <mergeCell ref="X175:AA175"/>
    <mergeCell ref="AB175:AE175"/>
    <mergeCell ref="D175:D177"/>
    <mergeCell ref="AF175:AI175"/>
    <mergeCell ref="AJ175:AM175"/>
    <mergeCell ref="AN175:AQ175"/>
    <mergeCell ref="P176:P177"/>
    <mergeCell ref="Q176:Q177"/>
    <mergeCell ref="R176:R177"/>
    <mergeCell ref="S176:S177"/>
    <mergeCell ref="T176:T177"/>
    <mergeCell ref="U176:U177"/>
    <mergeCell ref="V176:V177"/>
    <mergeCell ref="W176:W177"/>
    <mergeCell ref="X176:X177"/>
    <mergeCell ref="Y176:Y177"/>
    <mergeCell ref="Z176:Z177"/>
    <mergeCell ref="AA176:AA177"/>
    <mergeCell ref="AB176:AB177"/>
    <mergeCell ref="AC176:AC177"/>
    <mergeCell ref="AD176:AD177"/>
    <mergeCell ref="AE176:AE177"/>
    <mergeCell ref="AF176:AF177"/>
    <mergeCell ref="AG176:AG177"/>
    <mergeCell ref="AH176:AH177"/>
    <mergeCell ref="AI176:AI177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L179:O179"/>
    <mergeCell ref="X181:AA181"/>
    <mergeCell ref="AB181:AE181"/>
    <mergeCell ref="AF181:AI181"/>
    <mergeCell ref="AJ181:AM181"/>
    <mergeCell ref="AN181:AQ181"/>
    <mergeCell ref="G180:K180"/>
    <mergeCell ref="AK176:AK177"/>
    <mergeCell ref="AL176:AL177"/>
    <mergeCell ref="AM176:AM177"/>
    <mergeCell ref="AN176:AN177"/>
    <mergeCell ref="AO176:AO177"/>
    <mergeCell ref="AP176:AP177"/>
    <mergeCell ref="AQ176:AQ177"/>
    <mergeCell ref="P179:S179"/>
    <mergeCell ref="T179:W179"/>
    <mergeCell ref="X179:AA179"/>
    <mergeCell ref="AB179:AE179"/>
    <mergeCell ref="AF179:AI179"/>
    <mergeCell ref="AJ179:AM179"/>
    <mergeCell ref="AN179:AQ179"/>
    <mergeCell ref="AJ176:AJ177"/>
    <mergeCell ref="AN182:AQ182"/>
    <mergeCell ref="AF194:AQ194"/>
    <mergeCell ref="A175:C182"/>
    <mergeCell ref="E175:E177"/>
    <mergeCell ref="F175:F177"/>
    <mergeCell ref="G175:G177"/>
    <mergeCell ref="H175:H177"/>
    <mergeCell ref="I175:I177"/>
    <mergeCell ref="J175:J177"/>
    <mergeCell ref="K175:K177"/>
    <mergeCell ref="D180:F182"/>
    <mergeCell ref="G182:K182"/>
    <mergeCell ref="L180:O180"/>
    <mergeCell ref="P180:S180"/>
    <mergeCell ref="T180:W180"/>
    <mergeCell ref="X180:AA180"/>
    <mergeCell ref="AB180:AE180"/>
    <mergeCell ref="AF180:AI180"/>
    <mergeCell ref="AJ180:AM180"/>
    <mergeCell ref="AN180:AQ180"/>
    <mergeCell ref="G181:K181"/>
    <mergeCell ref="L181:O181"/>
    <mergeCell ref="P181:S181"/>
    <mergeCell ref="T181:W181"/>
    <mergeCell ref="E206:E208"/>
    <mergeCell ref="F206:F208"/>
    <mergeCell ref="A195:C195"/>
    <mergeCell ref="D195:AE196"/>
    <mergeCell ref="AF195:AQ195"/>
    <mergeCell ref="A196:C196"/>
    <mergeCell ref="AF196:AQ196"/>
    <mergeCell ref="A197:C197"/>
    <mergeCell ref="AF197:AQ197"/>
    <mergeCell ref="AF198:AQ198"/>
    <mergeCell ref="A199:C199"/>
    <mergeCell ref="AF199:AQ199"/>
    <mergeCell ref="A200:C200"/>
    <mergeCell ref="A201:C201"/>
    <mergeCell ref="A202:C202"/>
    <mergeCell ref="H206:H208"/>
    <mergeCell ref="I206:I208"/>
    <mergeCell ref="J206:J208"/>
    <mergeCell ref="K206:K208"/>
    <mergeCell ref="A204:A208"/>
    <mergeCell ref="B204:C208"/>
    <mergeCell ref="D206:D208"/>
    <mergeCell ref="Y207:Y208"/>
    <mergeCell ref="Z207:Z208"/>
    <mergeCell ref="L182:O182"/>
    <mergeCell ref="P182:S182"/>
    <mergeCell ref="T182:W182"/>
    <mergeCell ref="X182:AA182"/>
    <mergeCell ref="AB182:AE182"/>
    <mergeCell ref="AF182:AI182"/>
    <mergeCell ref="AJ182:AM182"/>
    <mergeCell ref="AF207:AF208"/>
    <mergeCell ref="U207:U208"/>
    <mergeCell ref="AF200:AQ200"/>
    <mergeCell ref="AF201:AQ201"/>
    <mergeCell ref="AK207:AK208"/>
    <mergeCell ref="AL207:AL208"/>
    <mergeCell ref="AF202:AQ202"/>
    <mergeCell ref="AA207:AA208"/>
    <mergeCell ref="AB207:AB208"/>
    <mergeCell ref="AC207:AC208"/>
    <mergeCell ref="AD207:AD208"/>
    <mergeCell ref="AE207:AE208"/>
    <mergeCell ref="AM207:AM208"/>
    <mergeCell ref="L206:AQ206"/>
    <mergeCell ref="L207:L208"/>
    <mergeCell ref="W207:W208"/>
    <mergeCell ref="X207:X208"/>
    <mergeCell ref="B209:C209"/>
    <mergeCell ref="D209:E209"/>
    <mergeCell ref="H209:K209"/>
    <mergeCell ref="L209:AQ209"/>
    <mergeCell ref="AG207:AG208"/>
    <mergeCell ref="AN207:AN208"/>
    <mergeCell ref="D204:F205"/>
    <mergeCell ref="G204:K204"/>
    <mergeCell ref="L204:AQ204"/>
    <mergeCell ref="G205:G208"/>
    <mergeCell ref="H205:K205"/>
    <mergeCell ref="L205:O205"/>
    <mergeCell ref="P205:S205"/>
    <mergeCell ref="T205:W205"/>
    <mergeCell ref="X205:AA205"/>
    <mergeCell ref="AB205:AE205"/>
    <mergeCell ref="AF205:AI205"/>
    <mergeCell ref="AJ205:AM205"/>
    <mergeCell ref="AN205:AQ205"/>
    <mergeCell ref="M207:M208"/>
    <mergeCell ref="N207:N208"/>
    <mergeCell ref="O207:O208"/>
    <mergeCell ref="P207:P208"/>
    <mergeCell ref="Q207:Q208"/>
    <mergeCell ref="AO207:AO208"/>
    <mergeCell ref="AP207:AP208"/>
    <mergeCell ref="AQ207:AQ208"/>
    <mergeCell ref="R207:R208"/>
    <mergeCell ref="S207:S208"/>
    <mergeCell ref="T207:T208"/>
    <mergeCell ref="V207:V208"/>
    <mergeCell ref="AH207:AH208"/>
    <mergeCell ref="AI207:AI208"/>
    <mergeCell ref="AJ207:AJ208"/>
    <mergeCell ref="AJ228:AM228"/>
    <mergeCell ref="AN228:AQ228"/>
    <mergeCell ref="B226:C226"/>
    <mergeCell ref="B227:C228"/>
    <mergeCell ref="D227:D228"/>
    <mergeCell ref="E227:E228"/>
    <mergeCell ref="F227:F228"/>
    <mergeCell ref="G227:G228"/>
    <mergeCell ref="H227:H228"/>
    <mergeCell ref="I227:I228"/>
    <mergeCell ref="J227:J228"/>
    <mergeCell ref="K232:K233"/>
    <mergeCell ref="G234:K234"/>
    <mergeCell ref="K227:K228"/>
    <mergeCell ref="L228:O228"/>
    <mergeCell ref="P228:S228"/>
    <mergeCell ref="T228:W228"/>
    <mergeCell ref="X228:AA228"/>
    <mergeCell ref="AB228:AE228"/>
    <mergeCell ref="AF228:AI228"/>
    <mergeCell ref="P234:S234"/>
    <mergeCell ref="T234:W234"/>
    <mergeCell ref="I232:I233"/>
    <mergeCell ref="X233:AA233"/>
    <mergeCell ref="L233:O233"/>
    <mergeCell ref="P233:S233"/>
    <mergeCell ref="X230:X231"/>
    <mergeCell ref="T233:W233"/>
    <mergeCell ref="AB233:AE233"/>
    <mergeCell ref="AE230:AE231"/>
    <mergeCell ref="AF230:AF231"/>
    <mergeCell ref="Q230:Q231"/>
    <mergeCell ref="R230:R231"/>
    <mergeCell ref="S230:S231"/>
    <mergeCell ref="T230:T231"/>
    <mergeCell ref="AN229:AQ229"/>
    <mergeCell ref="L230:L231"/>
    <mergeCell ref="M230:M231"/>
    <mergeCell ref="N230:N231"/>
    <mergeCell ref="O230:O231"/>
    <mergeCell ref="P230:P231"/>
    <mergeCell ref="Y230:Y231"/>
    <mergeCell ref="Z230:Z231"/>
    <mergeCell ref="X229:AA229"/>
    <mergeCell ref="AB229:AE229"/>
    <mergeCell ref="AF229:AI229"/>
    <mergeCell ref="AJ229:AM229"/>
    <mergeCell ref="AL230:AL231"/>
    <mergeCell ref="AA230:AA231"/>
    <mergeCell ref="AB230:AB231"/>
    <mergeCell ref="AC230:AC231"/>
    <mergeCell ref="AD230:AD231"/>
    <mergeCell ref="L229:O229"/>
    <mergeCell ref="P229:S229"/>
    <mergeCell ref="T229:W229"/>
    <mergeCell ref="AG230:AG231"/>
    <mergeCell ref="U230:U231"/>
    <mergeCell ref="V230:V231"/>
    <mergeCell ref="W230:W231"/>
    <mergeCell ref="AN234:AQ234"/>
    <mergeCell ref="AM230:AM231"/>
    <mergeCell ref="AN230:AN231"/>
    <mergeCell ref="AO230:AO231"/>
    <mergeCell ref="AP230:AP231"/>
    <mergeCell ref="AQ230:AQ231"/>
    <mergeCell ref="AH230:AH231"/>
    <mergeCell ref="AI230:AI231"/>
    <mergeCell ref="AJ230:AJ231"/>
    <mergeCell ref="AK230:AK231"/>
    <mergeCell ref="AF233:AI233"/>
    <mergeCell ref="AF234:AI234"/>
    <mergeCell ref="G235:K235"/>
    <mergeCell ref="L235:O235"/>
    <mergeCell ref="P235:S235"/>
    <mergeCell ref="T235:W235"/>
    <mergeCell ref="AJ234:AM234"/>
    <mergeCell ref="A229:C236"/>
    <mergeCell ref="D229:D231"/>
    <mergeCell ref="E229:E231"/>
    <mergeCell ref="F229:F231"/>
    <mergeCell ref="G229:G231"/>
    <mergeCell ref="H229:H231"/>
    <mergeCell ref="I229:I231"/>
    <mergeCell ref="J229:J231"/>
    <mergeCell ref="K229:K231"/>
    <mergeCell ref="D232:D233"/>
    <mergeCell ref="E232:E233"/>
    <mergeCell ref="F232:F233"/>
    <mergeCell ref="G232:G233"/>
    <mergeCell ref="H232:H233"/>
    <mergeCell ref="J232:J233"/>
    <mergeCell ref="AB236:AE236"/>
    <mergeCell ref="X234:AA234"/>
    <mergeCell ref="AB234:AE234"/>
    <mergeCell ref="X235:AA235"/>
    <mergeCell ref="AF248:AQ248"/>
    <mergeCell ref="C13:G13"/>
    <mergeCell ref="C14:G14"/>
    <mergeCell ref="C15:G15"/>
    <mergeCell ref="C16:G16"/>
    <mergeCell ref="C17:G17"/>
    <mergeCell ref="C18:G18"/>
    <mergeCell ref="AB235:AE235"/>
    <mergeCell ref="AF235:AI235"/>
    <mergeCell ref="AJ235:AM235"/>
    <mergeCell ref="AN235:AQ235"/>
    <mergeCell ref="G236:K236"/>
    <mergeCell ref="L236:O236"/>
    <mergeCell ref="P236:S236"/>
    <mergeCell ref="T236:W236"/>
    <mergeCell ref="X236:AA236"/>
    <mergeCell ref="Q28:AB28"/>
    <mergeCell ref="AF236:AI236"/>
    <mergeCell ref="AJ236:AM236"/>
    <mergeCell ref="AN236:AQ236"/>
    <mergeCell ref="AJ233:AM233"/>
    <mergeCell ref="AN233:AQ233"/>
    <mergeCell ref="D234:F236"/>
    <mergeCell ref="L234:O234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4294967294" verticalDpi="4294967294" r:id="rId1"/>
  <rowBreaks count="3" manualBreakCount="3">
    <brk id="87" max="16383" man="1"/>
    <brk id="135" max="16383" man="1"/>
    <brk id="1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plan studiów I st. niestacjon.</vt:lpstr>
      <vt:lpstr>'plan studiów I st. niestacjon.'!Obszar_wydruku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2020-04-20T10:53:28Z</cp:lastPrinted>
  <dcterms:created xsi:type="dcterms:W3CDTF">2005-11-04T08:43:51Z</dcterms:created>
  <dcterms:modified xsi:type="dcterms:W3CDTF">2020-06-08T11:37:23Z</dcterms:modified>
</cp:coreProperties>
</file>