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DOKUMENTY RÓŻNE\Plany Studiów od 2019-2020\Geodezja i Kartografia 2019-2020\"/>
    </mc:Choice>
  </mc:AlternateContent>
  <xr:revisionPtr revIDLastSave="0" documentId="13_ncr:1_{3AE0A6A9-1AB7-4312-B6DA-FA5E73B4A2C9}" xr6:coauthVersionLast="36" xr6:coauthVersionMax="36" xr10:uidLastSave="{00000000-0000-0000-0000-000000000000}"/>
  <bookViews>
    <workbookView xWindow="0" yWindow="0" windowWidth="17145" windowHeight="8085" tabRatio="765" activeTab="1" xr2:uid="{00000000-000D-0000-FFFF-FFFF00000000}"/>
  </bookViews>
  <sheets>
    <sheet name="Inf_ogólne" sheetId="21" r:id="rId1"/>
    <sheet name="GiK-ST-plan " sheetId="20" r:id="rId2"/>
    <sheet name="Zest_01" sheetId="15" r:id="rId3"/>
    <sheet name="Zest_02" sheetId="16" r:id="rId4"/>
    <sheet name="Zest_03_NA_ECTS" sheetId="19" r:id="rId5"/>
    <sheet name="Zest_04_ang" sheetId="22" r:id="rId6"/>
  </sheets>
  <definedNames>
    <definedName name="_xlnm.Print_Area" localSheetId="1">'GiK-ST-plan '!$E$1:$AQ$203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5" i="19" l="1"/>
  <c r="P55" i="19"/>
  <c r="Q55" i="19"/>
  <c r="T38" i="19"/>
  <c r="T39" i="19"/>
  <c r="T37" i="19"/>
  <c r="T36" i="19"/>
  <c r="T54" i="19"/>
  <c r="T53" i="19"/>
  <c r="T52" i="19"/>
  <c r="T51" i="19"/>
  <c r="T50" i="19"/>
  <c r="T49" i="19"/>
  <c r="T48" i="19"/>
  <c r="T47" i="19"/>
  <c r="T46" i="19"/>
  <c r="T45" i="19"/>
  <c r="T44" i="19"/>
  <c r="T43" i="19"/>
  <c r="T42" i="19"/>
  <c r="T41" i="19"/>
  <c r="T40" i="19"/>
  <c r="T12" i="19"/>
  <c r="T13" i="19"/>
  <c r="T14" i="19"/>
  <c r="T15" i="19"/>
  <c r="T16" i="19"/>
  <c r="T17" i="19"/>
  <c r="T18" i="19"/>
  <c r="T19" i="19"/>
  <c r="T20" i="19"/>
  <c r="T21" i="19"/>
  <c r="T22" i="19"/>
  <c r="T23" i="19"/>
  <c r="T24" i="19"/>
  <c r="T25" i="19"/>
  <c r="T26" i="19"/>
  <c r="T27" i="19"/>
  <c r="T28" i="19"/>
  <c r="T29" i="19"/>
  <c r="T30" i="19"/>
  <c r="T31" i="19"/>
  <c r="T32" i="19"/>
  <c r="T33" i="19"/>
  <c r="T34" i="19"/>
  <c r="T35" i="19"/>
  <c r="T11" i="19"/>
  <c r="T10" i="19"/>
  <c r="T7" i="19"/>
  <c r="T8" i="19"/>
  <c r="T6" i="19"/>
  <c r="H55" i="19"/>
  <c r="N40" i="16"/>
  <c r="M40" i="16"/>
  <c r="L40" i="16"/>
  <c r="K40" i="16"/>
  <c r="N39" i="16"/>
  <c r="M39" i="16"/>
  <c r="L39" i="16"/>
  <c r="K39" i="16"/>
  <c r="J39" i="16" s="1"/>
  <c r="N38" i="16"/>
  <c r="M38" i="16"/>
  <c r="L38" i="16"/>
  <c r="K38" i="16"/>
  <c r="N37" i="16"/>
  <c r="M37" i="16"/>
  <c r="L37" i="16"/>
  <c r="K37" i="16"/>
  <c r="N36" i="16"/>
  <c r="M36" i="16"/>
  <c r="L36" i="16"/>
  <c r="K36" i="16"/>
  <c r="N35" i="16"/>
  <c r="M35" i="16"/>
  <c r="L35" i="16"/>
  <c r="K35" i="16"/>
  <c r="N34" i="16"/>
  <c r="M34" i="16"/>
  <c r="L34" i="16"/>
  <c r="K34" i="16"/>
  <c r="N33" i="16"/>
  <c r="M33" i="16"/>
  <c r="L33" i="16"/>
  <c r="K33" i="16"/>
  <c r="J33" i="16" s="1"/>
  <c r="N32" i="16"/>
  <c r="M32" i="16"/>
  <c r="L32" i="16"/>
  <c r="K32" i="16"/>
  <c r="N31" i="16"/>
  <c r="M31" i="16"/>
  <c r="L31" i="16"/>
  <c r="K31" i="16"/>
  <c r="N30" i="16"/>
  <c r="M30" i="16"/>
  <c r="L30" i="16"/>
  <c r="K30" i="16"/>
  <c r="N29" i="16"/>
  <c r="M29" i="16"/>
  <c r="J29" i="16" s="1"/>
  <c r="L29" i="16"/>
  <c r="K29" i="16"/>
  <c r="N28" i="16"/>
  <c r="M28" i="16"/>
  <c r="L28" i="16"/>
  <c r="K28" i="16"/>
  <c r="N27" i="16"/>
  <c r="M27" i="16"/>
  <c r="L27" i="16"/>
  <c r="K27" i="16"/>
  <c r="N26" i="16"/>
  <c r="M26" i="16"/>
  <c r="L26" i="16"/>
  <c r="K26" i="16"/>
  <c r="N25" i="16"/>
  <c r="M25" i="16"/>
  <c r="L25" i="16"/>
  <c r="K25" i="16"/>
  <c r="N24" i="16"/>
  <c r="M24" i="16"/>
  <c r="L24" i="16"/>
  <c r="K24" i="16"/>
  <c r="N23" i="16"/>
  <c r="M23" i="16"/>
  <c r="L23" i="16"/>
  <c r="K23" i="16"/>
  <c r="N22" i="16"/>
  <c r="M22" i="16"/>
  <c r="L22" i="16"/>
  <c r="K22" i="16"/>
  <c r="N21" i="16"/>
  <c r="J21" i="16" s="1"/>
  <c r="M21" i="16"/>
  <c r="L21" i="16"/>
  <c r="K21" i="16"/>
  <c r="N20" i="16"/>
  <c r="M20" i="16"/>
  <c r="L20" i="16"/>
  <c r="K20" i="16"/>
  <c r="J20" i="16" s="1"/>
  <c r="N19" i="16"/>
  <c r="M19" i="16"/>
  <c r="L19" i="16"/>
  <c r="K19" i="16"/>
  <c r="N18" i="16"/>
  <c r="M18" i="16"/>
  <c r="L18" i="16"/>
  <c r="K18" i="16"/>
  <c r="J18" i="16" s="1"/>
  <c r="L32" i="15"/>
  <c r="K32" i="15"/>
  <c r="J32" i="15"/>
  <c r="I32" i="15"/>
  <c r="L31" i="15"/>
  <c r="K31" i="15"/>
  <c r="J31" i="15"/>
  <c r="I31" i="15"/>
  <c r="L30" i="15"/>
  <c r="K30" i="15"/>
  <c r="J30" i="15"/>
  <c r="I30" i="15"/>
  <c r="H30" i="15" s="1"/>
  <c r="L29" i="15"/>
  <c r="K29" i="15"/>
  <c r="J29" i="15"/>
  <c r="I29" i="15"/>
  <c r="L28" i="15"/>
  <c r="K28" i="15"/>
  <c r="J28" i="15"/>
  <c r="I28" i="15"/>
  <c r="L27" i="15"/>
  <c r="K27" i="15"/>
  <c r="J27" i="15"/>
  <c r="I27" i="15"/>
  <c r="L26" i="15"/>
  <c r="K26" i="15"/>
  <c r="J26" i="15"/>
  <c r="I26" i="15"/>
  <c r="H26" i="15" s="1"/>
  <c r="L25" i="15"/>
  <c r="K25" i="15"/>
  <c r="J25" i="15"/>
  <c r="I25" i="15"/>
  <c r="L24" i="15"/>
  <c r="K24" i="15"/>
  <c r="J24" i="15"/>
  <c r="I24" i="15"/>
  <c r="L23" i="15"/>
  <c r="K23" i="15"/>
  <c r="J23" i="15"/>
  <c r="I23" i="15"/>
  <c r="L22" i="15"/>
  <c r="K22" i="15"/>
  <c r="J22" i="15"/>
  <c r="I22" i="15"/>
  <c r="L21" i="15"/>
  <c r="K21" i="15"/>
  <c r="J21" i="15"/>
  <c r="I21" i="15"/>
  <c r="L20" i="15"/>
  <c r="K20" i="15"/>
  <c r="J20" i="15"/>
  <c r="H20" i="15" s="1"/>
  <c r="I20" i="15"/>
  <c r="L19" i="15"/>
  <c r="K19" i="15"/>
  <c r="J19" i="15"/>
  <c r="I19" i="15"/>
  <c r="L18" i="15"/>
  <c r="K18" i="15"/>
  <c r="J18" i="15"/>
  <c r="I18" i="15"/>
  <c r="H18" i="15" s="1"/>
  <c r="O179" i="20"/>
  <c r="N179" i="20"/>
  <c r="M179" i="20"/>
  <c r="L179" i="20"/>
  <c r="O178" i="20"/>
  <c r="N178" i="20"/>
  <c r="M178" i="20"/>
  <c r="L178" i="20"/>
  <c r="O177" i="20"/>
  <c r="N177" i="20"/>
  <c r="M177" i="20"/>
  <c r="L177" i="20"/>
  <c r="O176" i="20"/>
  <c r="N176" i="20"/>
  <c r="M176" i="20"/>
  <c r="L176" i="20"/>
  <c r="O175" i="20"/>
  <c r="N175" i="20"/>
  <c r="M175" i="20"/>
  <c r="L175" i="20"/>
  <c r="O174" i="20"/>
  <c r="N174" i="20"/>
  <c r="M174" i="20"/>
  <c r="L174" i="20"/>
  <c r="O173" i="20"/>
  <c r="N173" i="20"/>
  <c r="M173" i="20"/>
  <c r="L173" i="20"/>
  <c r="O172" i="20"/>
  <c r="N172" i="20"/>
  <c r="M172" i="20"/>
  <c r="L172" i="20"/>
  <c r="O171" i="20"/>
  <c r="N171" i="20"/>
  <c r="M171" i="20"/>
  <c r="L171" i="20"/>
  <c r="O170" i="20"/>
  <c r="N170" i="20"/>
  <c r="M170" i="20"/>
  <c r="L170" i="20"/>
  <c r="O169" i="20"/>
  <c r="N169" i="20"/>
  <c r="M169" i="20"/>
  <c r="L169" i="20"/>
  <c r="O168" i="20"/>
  <c r="N168" i="20"/>
  <c r="M168" i="20"/>
  <c r="L168" i="20"/>
  <c r="O167" i="20"/>
  <c r="N167" i="20"/>
  <c r="M167" i="20"/>
  <c r="L167" i="20"/>
  <c r="O166" i="20"/>
  <c r="N166" i="20"/>
  <c r="M166" i="20"/>
  <c r="L166" i="20"/>
  <c r="O165" i="20"/>
  <c r="N165" i="20"/>
  <c r="M165" i="20"/>
  <c r="L165" i="20"/>
  <c r="O125" i="20"/>
  <c r="N125" i="20"/>
  <c r="M125" i="20"/>
  <c r="L125" i="20"/>
  <c r="O124" i="20"/>
  <c r="N124" i="20"/>
  <c r="M124" i="20"/>
  <c r="L124" i="20"/>
  <c r="O123" i="20"/>
  <c r="N123" i="20"/>
  <c r="M123" i="20"/>
  <c r="L123" i="20"/>
  <c r="O122" i="20"/>
  <c r="N122" i="20"/>
  <c r="M122" i="20"/>
  <c r="L122" i="20"/>
  <c r="O121" i="20"/>
  <c r="N121" i="20"/>
  <c r="M121" i="20"/>
  <c r="L121" i="20"/>
  <c r="O120" i="20"/>
  <c r="N120" i="20"/>
  <c r="M120" i="20"/>
  <c r="L120" i="20"/>
  <c r="O119" i="20"/>
  <c r="N119" i="20"/>
  <c r="M119" i="20"/>
  <c r="L119" i="20"/>
  <c r="O118" i="20"/>
  <c r="N118" i="20"/>
  <c r="M118" i="20"/>
  <c r="L118" i="20"/>
  <c r="O117" i="20"/>
  <c r="N117" i="20"/>
  <c r="M117" i="20"/>
  <c r="L117" i="20"/>
  <c r="O116" i="20"/>
  <c r="N116" i="20"/>
  <c r="M116" i="20"/>
  <c r="L116" i="20"/>
  <c r="O115" i="20"/>
  <c r="N115" i="20"/>
  <c r="M115" i="20"/>
  <c r="L115" i="20"/>
  <c r="O114" i="20"/>
  <c r="N114" i="20"/>
  <c r="M114" i="20"/>
  <c r="L114" i="20"/>
  <c r="O113" i="20"/>
  <c r="N113" i="20"/>
  <c r="M113" i="20"/>
  <c r="L113" i="20"/>
  <c r="O112" i="20"/>
  <c r="N112" i="20"/>
  <c r="M112" i="20"/>
  <c r="L112" i="20"/>
  <c r="O111" i="20"/>
  <c r="N111" i="20"/>
  <c r="M111" i="20"/>
  <c r="L111" i="20"/>
  <c r="O110" i="20"/>
  <c r="N110" i="20"/>
  <c r="M110" i="20"/>
  <c r="L110" i="20"/>
  <c r="O109" i="20"/>
  <c r="N109" i="20"/>
  <c r="M109" i="20"/>
  <c r="L109" i="20"/>
  <c r="O108" i="20"/>
  <c r="N108" i="20"/>
  <c r="M108" i="20"/>
  <c r="L108" i="20"/>
  <c r="O107" i="20"/>
  <c r="N107" i="20"/>
  <c r="M107" i="20"/>
  <c r="L107" i="20"/>
  <c r="O66" i="20"/>
  <c r="N66" i="20"/>
  <c r="M66" i="20"/>
  <c r="L66" i="20"/>
  <c r="O65" i="20"/>
  <c r="N65" i="20"/>
  <c r="M65" i="20"/>
  <c r="L65" i="20"/>
  <c r="O64" i="20"/>
  <c r="N64" i="20"/>
  <c r="M64" i="20"/>
  <c r="L64" i="20"/>
  <c r="O63" i="20"/>
  <c r="O70" i="20" s="1"/>
  <c r="N63" i="20"/>
  <c r="M63" i="20"/>
  <c r="L63" i="20"/>
  <c r="O22" i="20"/>
  <c r="N22" i="20"/>
  <c r="M22" i="20"/>
  <c r="L22" i="20"/>
  <c r="O21" i="20"/>
  <c r="N21" i="20"/>
  <c r="M21" i="20"/>
  <c r="L21" i="20"/>
  <c r="O20" i="20"/>
  <c r="N20" i="20"/>
  <c r="M20" i="20"/>
  <c r="L20" i="20"/>
  <c r="O19" i="20"/>
  <c r="N19" i="20"/>
  <c r="M19" i="20"/>
  <c r="L19" i="20"/>
  <c r="O18" i="20"/>
  <c r="N18" i="20"/>
  <c r="M18" i="20"/>
  <c r="L18" i="20"/>
  <c r="O17" i="20"/>
  <c r="N17" i="20"/>
  <c r="M17" i="20"/>
  <c r="L17" i="20"/>
  <c r="L16" i="20"/>
  <c r="O16" i="20"/>
  <c r="N16" i="20"/>
  <c r="M16" i="20"/>
  <c r="AT190" i="20"/>
  <c r="AT189" i="20"/>
  <c r="AQ182" i="20"/>
  <c r="AP182" i="20"/>
  <c r="AO182" i="20"/>
  <c r="AN182" i="20"/>
  <c r="AM182" i="20"/>
  <c r="AL182" i="20"/>
  <c r="AK182" i="20"/>
  <c r="AJ182" i="20"/>
  <c r="AI182" i="20"/>
  <c r="AH182" i="20"/>
  <c r="AG182" i="20"/>
  <c r="AF182" i="20"/>
  <c r="AE182" i="20"/>
  <c r="AD182" i="20"/>
  <c r="AC182" i="20"/>
  <c r="AB182" i="20"/>
  <c r="AA182" i="20"/>
  <c r="Z182" i="20"/>
  <c r="Y182" i="20"/>
  <c r="X182" i="20"/>
  <c r="W182" i="20"/>
  <c r="V182" i="20"/>
  <c r="U182" i="20"/>
  <c r="T182" i="20"/>
  <c r="S182" i="20"/>
  <c r="R182" i="20"/>
  <c r="Q182" i="20"/>
  <c r="P182" i="20"/>
  <c r="J182" i="20"/>
  <c r="I182" i="20"/>
  <c r="H182" i="20"/>
  <c r="AT134" i="20"/>
  <c r="AT133" i="20"/>
  <c r="AQ128" i="20"/>
  <c r="AP128" i="20"/>
  <c r="AO128" i="20"/>
  <c r="AN128" i="20"/>
  <c r="AM128" i="20"/>
  <c r="AL128" i="20"/>
  <c r="AK128" i="20"/>
  <c r="AJ128" i="20"/>
  <c r="AI128" i="20"/>
  <c r="AH128" i="20"/>
  <c r="AG128" i="20"/>
  <c r="AF128" i="20"/>
  <c r="AE128" i="20"/>
  <c r="AD128" i="20"/>
  <c r="AC128" i="20"/>
  <c r="AB128" i="20"/>
  <c r="AA128" i="20"/>
  <c r="Z128" i="20"/>
  <c r="Y128" i="20"/>
  <c r="X128" i="20"/>
  <c r="W128" i="20"/>
  <c r="V128" i="20"/>
  <c r="U128" i="20"/>
  <c r="T128" i="20"/>
  <c r="S128" i="20"/>
  <c r="R128" i="20"/>
  <c r="Q128" i="20"/>
  <c r="P128" i="20"/>
  <c r="J128" i="20"/>
  <c r="I128" i="20"/>
  <c r="H128" i="20"/>
  <c r="AT78" i="20"/>
  <c r="AT77" i="20"/>
  <c r="AQ70" i="20"/>
  <c r="AP70" i="20"/>
  <c r="AO70" i="20"/>
  <c r="AN70" i="20"/>
  <c r="AM70" i="20"/>
  <c r="AL70" i="20"/>
  <c r="AK70" i="20"/>
  <c r="AJ70" i="20"/>
  <c r="AI70" i="20"/>
  <c r="AH70" i="20"/>
  <c r="AG70" i="20"/>
  <c r="AF70" i="20"/>
  <c r="AE70" i="20"/>
  <c r="AD70" i="20"/>
  <c r="AC70" i="20"/>
  <c r="AB70" i="20"/>
  <c r="AA70" i="20"/>
  <c r="Z70" i="20"/>
  <c r="Y70" i="20"/>
  <c r="X70" i="20"/>
  <c r="W70" i="20"/>
  <c r="V70" i="20"/>
  <c r="U70" i="20"/>
  <c r="T70" i="20"/>
  <c r="S70" i="20"/>
  <c r="R70" i="20"/>
  <c r="Q70" i="20"/>
  <c r="P70" i="20"/>
  <c r="J70" i="20"/>
  <c r="I70" i="20"/>
  <c r="H70" i="20"/>
  <c r="M70" i="20"/>
  <c r="AN35" i="20"/>
  <c r="AF35" i="20"/>
  <c r="AF79" i="20" s="1"/>
  <c r="AF137" i="20" s="1"/>
  <c r="AF191" i="20" s="1"/>
  <c r="AB35" i="20"/>
  <c r="AB79" i="20" s="1"/>
  <c r="AB137" i="20" s="1"/>
  <c r="AB191" i="20" s="1"/>
  <c r="X35" i="20"/>
  <c r="X79" i="20" s="1"/>
  <c r="X137" i="20" s="1"/>
  <c r="X191" i="20" s="1"/>
  <c r="T35" i="20"/>
  <c r="T79" i="20" s="1"/>
  <c r="T137" i="20" s="1"/>
  <c r="T191" i="20" s="1"/>
  <c r="P35" i="20"/>
  <c r="P79" i="20" s="1"/>
  <c r="P137" i="20" s="1"/>
  <c r="AT34" i="20"/>
  <c r="AT33" i="20"/>
  <c r="AQ26" i="20"/>
  <c r="AP26" i="20"/>
  <c r="AP31" i="20" s="1"/>
  <c r="AO26" i="20"/>
  <c r="AO31" i="20" s="1"/>
  <c r="AN26" i="20"/>
  <c r="AN31" i="20" s="1"/>
  <c r="AM26" i="20"/>
  <c r="AL26" i="20"/>
  <c r="AL31" i="20" s="1"/>
  <c r="AK26" i="20"/>
  <c r="AK31" i="20" s="1"/>
  <c r="AJ26" i="20"/>
  <c r="AJ31" i="20" s="1"/>
  <c r="AI26" i="20"/>
  <c r="AH26" i="20"/>
  <c r="AH31" i="20" s="1"/>
  <c r="AG26" i="20"/>
  <c r="AG31" i="20" s="1"/>
  <c r="AF26" i="20"/>
  <c r="AF31" i="20" s="1"/>
  <c r="AE26" i="20"/>
  <c r="AD26" i="20"/>
  <c r="AD31" i="20" s="1"/>
  <c r="AC26" i="20"/>
  <c r="AC31" i="20" s="1"/>
  <c r="AB26" i="20"/>
  <c r="AB31" i="20" s="1"/>
  <c r="AA26" i="20"/>
  <c r="Z26" i="20"/>
  <c r="Z31" i="20" s="1"/>
  <c r="Y26" i="20"/>
  <c r="Y31" i="20" s="1"/>
  <c r="X26" i="20"/>
  <c r="X31" i="20" s="1"/>
  <c r="W26" i="20"/>
  <c r="V26" i="20"/>
  <c r="V31" i="20" s="1"/>
  <c r="U26" i="20"/>
  <c r="U31" i="20" s="1"/>
  <c r="T26" i="20"/>
  <c r="T31" i="20" s="1"/>
  <c r="S26" i="20"/>
  <c r="R26" i="20"/>
  <c r="R31" i="20" s="1"/>
  <c r="Q26" i="20"/>
  <c r="Q31" i="20" s="1"/>
  <c r="P26" i="20"/>
  <c r="P31" i="20" s="1"/>
  <c r="J26" i="20"/>
  <c r="J31" i="20" s="1"/>
  <c r="I26" i="20"/>
  <c r="I31" i="20" s="1"/>
  <c r="H26" i="20"/>
  <c r="H31" i="20" s="1"/>
  <c r="J24" i="16" l="1"/>
  <c r="J31" i="16"/>
  <c r="J32" i="16"/>
  <c r="H28" i="15"/>
  <c r="J23" i="16"/>
  <c r="J26" i="16"/>
  <c r="J28" i="16"/>
  <c r="H22" i="15"/>
  <c r="H25" i="15"/>
  <c r="J35" i="16"/>
  <c r="J36" i="16"/>
  <c r="J38" i="16"/>
  <c r="H23" i="15"/>
  <c r="H31" i="15"/>
  <c r="H19" i="15"/>
  <c r="H21" i="15"/>
  <c r="H24" i="15"/>
  <c r="H27" i="15"/>
  <c r="H29" i="15"/>
  <c r="H32" i="15"/>
  <c r="J19" i="16"/>
  <c r="J22" i="16"/>
  <c r="J25" i="16"/>
  <c r="J27" i="16"/>
  <c r="J30" i="16"/>
  <c r="J34" i="16"/>
  <c r="J37" i="16"/>
  <c r="J40" i="16"/>
  <c r="K17" i="20"/>
  <c r="K21" i="20"/>
  <c r="S75" i="20"/>
  <c r="W75" i="20"/>
  <c r="AA75" i="20"/>
  <c r="AE75" i="20"/>
  <c r="AI75" i="20"/>
  <c r="AM75" i="20"/>
  <c r="AQ75" i="20"/>
  <c r="K114" i="20"/>
  <c r="K122" i="20"/>
  <c r="K124" i="20"/>
  <c r="K125" i="20"/>
  <c r="K165" i="20"/>
  <c r="K173" i="20"/>
  <c r="K177" i="20"/>
  <c r="K178" i="20"/>
  <c r="K179" i="20"/>
  <c r="T55" i="19"/>
  <c r="K66" i="20"/>
  <c r="K110" i="20"/>
  <c r="K111" i="20"/>
  <c r="K113" i="20"/>
  <c r="K118" i="20"/>
  <c r="K108" i="20"/>
  <c r="K169" i="20"/>
  <c r="K107" i="20"/>
  <c r="K109" i="20"/>
  <c r="K120" i="20"/>
  <c r="K123" i="20"/>
  <c r="K174" i="20"/>
  <c r="K175" i="20"/>
  <c r="K176" i="20"/>
  <c r="K19" i="20"/>
  <c r="K22" i="20"/>
  <c r="K63" i="20"/>
  <c r="K64" i="20"/>
  <c r="K65" i="20"/>
  <c r="K116" i="20"/>
  <c r="K119" i="20"/>
  <c r="K121" i="20"/>
  <c r="K170" i="20"/>
  <c r="K171" i="20"/>
  <c r="K172" i="20"/>
  <c r="K18" i="20"/>
  <c r="K20" i="20"/>
  <c r="K112" i="20"/>
  <c r="K115" i="20"/>
  <c r="K117" i="20"/>
  <c r="K166" i="20"/>
  <c r="K167" i="20"/>
  <c r="K168" i="20"/>
  <c r="L182" i="20"/>
  <c r="N128" i="20"/>
  <c r="L70" i="20"/>
  <c r="N26" i="20"/>
  <c r="N31" i="20" s="1"/>
  <c r="O26" i="20"/>
  <c r="N70" i="20"/>
  <c r="R133" i="20"/>
  <c r="V133" i="20"/>
  <c r="Z133" i="20"/>
  <c r="AD133" i="20"/>
  <c r="AH133" i="20"/>
  <c r="AL133" i="20"/>
  <c r="AP133" i="20"/>
  <c r="O128" i="20"/>
  <c r="I133" i="20"/>
  <c r="R187" i="20"/>
  <c r="V187" i="20"/>
  <c r="Z187" i="20"/>
  <c r="AD187" i="20"/>
  <c r="AH187" i="20"/>
  <c r="AL187" i="20"/>
  <c r="AP187" i="20"/>
  <c r="M182" i="20"/>
  <c r="Q133" i="20"/>
  <c r="U133" i="20"/>
  <c r="Y133" i="20"/>
  <c r="AC133" i="20"/>
  <c r="AG133" i="20"/>
  <c r="AK133" i="20"/>
  <c r="AO133" i="20"/>
  <c r="H133" i="20"/>
  <c r="Q187" i="20"/>
  <c r="U187" i="20"/>
  <c r="Y187" i="20"/>
  <c r="AC187" i="20"/>
  <c r="AG187" i="20"/>
  <c r="AK187" i="20"/>
  <c r="AO187" i="20"/>
  <c r="J187" i="20"/>
  <c r="M26" i="20"/>
  <c r="M75" i="20" s="1"/>
  <c r="P133" i="20"/>
  <c r="T133" i="20"/>
  <c r="X133" i="20"/>
  <c r="AB133" i="20"/>
  <c r="AF133" i="20"/>
  <c r="AJ133" i="20"/>
  <c r="AN133" i="20"/>
  <c r="M128" i="20"/>
  <c r="P187" i="20"/>
  <c r="T187" i="20"/>
  <c r="X187" i="20"/>
  <c r="AB187" i="20"/>
  <c r="AF187" i="20"/>
  <c r="AJ187" i="20"/>
  <c r="AN187" i="20"/>
  <c r="O182" i="20"/>
  <c r="I187" i="20"/>
  <c r="K16" i="20"/>
  <c r="S133" i="20"/>
  <c r="W133" i="20"/>
  <c r="AA133" i="20"/>
  <c r="AE133" i="20"/>
  <c r="AI133" i="20"/>
  <c r="AM133" i="20"/>
  <c r="AQ133" i="20"/>
  <c r="J133" i="20"/>
  <c r="S187" i="20"/>
  <c r="W187" i="20"/>
  <c r="AA187" i="20"/>
  <c r="AE187" i="20"/>
  <c r="AI187" i="20"/>
  <c r="AM187" i="20"/>
  <c r="AQ187" i="20"/>
  <c r="N182" i="20"/>
  <c r="H187" i="20"/>
  <c r="O75" i="20"/>
  <c r="P191" i="20"/>
  <c r="AJ35" i="20"/>
  <c r="AT35" i="20" s="1"/>
  <c r="S31" i="20"/>
  <c r="P32" i="20" s="1"/>
  <c r="W31" i="20"/>
  <c r="T32" i="20" s="1"/>
  <c r="AA31" i="20"/>
  <c r="X32" i="20" s="1"/>
  <c r="AE31" i="20"/>
  <c r="AB32" i="20" s="1"/>
  <c r="AI31" i="20"/>
  <c r="AF32" i="20" s="1"/>
  <c r="AM31" i="20"/>
  <c r="AJ32" i="20" s="1"/>
  <c r="AQ31" i="20"/>
  <c r="AN32" i="20" s="1"/>
  <c r="AJ71" i="20"/>
  <c r="J75" i="20"/>
  <c r="R75" i="20"/>
  <c r="V75" i="20"/>
  <c r="Z75" i="20"/>
  <c r="AD75" i="20"/>
  <c r="AH75" i="20"/>
  <c r="AL75" i="20"/>
  <c r="AP75" i="20"/>
  <c r="L128" i="20"/>
  <c r="L26" i="20"/>
  <c r="I75" i="20"/>
  <c r="Q75" i="20"/>
  <c r="U75" i="20"/>
  <c r="Y75" i="20"/>
  <c r="AC75" i="20"/>
  <c r="AG75" i="20"/>
  <c r="AK75" i="20"/>
  <c r="AO75" i="20"/>
  <c r="H75" i="20"/>
  <c r="P75" i="20"/>
  <c r="T75" i="20"/>
  <c r="X75" i="20"/>
  <c r="AB75" i="20"/>
  <c r="AF75" i="20"/>
  <c r="AJ75" i="20"/>
  <c r="AN75" i="20"/>
  <c r="AN71" i="20"/>
  <c r="AN79" i="20" s="1"/>
  <c r="AN137" i="20" s="1"/>
  <c r="AN191" i="20" s="1"/>
  <c r="AT75" i="20" l="1"/>
  <c r="T76" i="20"/>
  <c r="AT32" i="20"/>
  <c r="O187" i="20"/>
  <c r="O31" i="20"/>
  <c r="O133" i="20"/>
  <c r="N75" i="20"/>
  <c r="N133" i="20"/>
  <c r="M31" i="20"/>
  <c r="K182" i="20"/>
  <c r="M187" i="20"/>
  <c r="AN188" i="20"/>
  <c r="AF134" i="20"/>
  <c r="M133" i="20"/>
  <c r="K128" i="20"/>
  <c r="K70" i="20"/>
  <c r="N187" i="20"/>
  <c r="AJ76" i="20"/>
  <c r="AB188" i="20"/>
  <c r="K26" i="20"/>
  <c r="X188" i="20"/>
  <c r="L187" i="20"/>
  <c r="AF188" i="20"/>
  <c r="P188" i="20"/>
  <c r="AN134" i="20"/>
  <c r="X134" i="20"/>
  <c r="AJ188" i="20"/>
  <c r="T188" i="20"/>
  <c r="AB134" i="20"/>
  <c r="P134" i="20"/>
  <c r="T134" i="20"/>
  <c r="AB76" i="20"/>
  <c r="P76" i="20"/>
  <c r="AN76" i="20"/>
  <c r="AF76" i="20"/>
  <c r="L133" i="20"/>
  <c r="L31" i="20"/>
  <c r="L75" i="20"/>
  <c r="AJ79" i="20"/>
  <c r="AJ137" i="20" s="1"/>
  <c r="X76" i="20"/>
  <c r="AT132" i="20" l="1"/>
  <c r="AT188" i="20"/>
  <c r="K187" i="20"/>
  <c r="K75" i="20"/>
  <c r="K31" i="20"/>
  <c r="K133" i="20"/>
  <c r="AT76" i="20"/>
  <c r="AJ191" i="20"/>
  <c r="AT191" i="20" s="1"/>
  <c r="AT135" i="20"/>
  <c r="M55" i="19"/>
  <c r="N55" i="19"/>
  <c r="R55" i="19" s="1"/>
  <c r="I42" i="16"/>
  <c r="G34" i="15"/>
  <c r="J42" i="16" l="1"/>
  <c r="H34" i="15"/>
</calcChain>
</file>

<file path=xl/sharedStrings.xml><?xml version="1.0" encoding="utf-8"?>
<sst xmlns="http://schemas.openxmlformats.org/spreadsheetml/2006/main" count="1321" uniqueCount="323">
  <si>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</si>
  <si>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</si>
  <si>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</si>
  <si>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</si>
  <si>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</si>
  <si>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</si>
  <si>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</si>
  <si>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</si>
  <si>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</si>
  <si>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</si>
  <si>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</si>
  <si>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</si>
  <si>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</si>
  <si>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</si>
  <si>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</si>
  <si>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</si>
  <si>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</si>
  <si>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</si>
  <si>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</si>
  <si>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</si>
  <si>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</si>
  <si>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</si>
  <si>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</si>
  <si>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</si>
  <si>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</si>
  <si>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</si>
  <si>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</si>
  <si>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</si>
  <si>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</si>
  <si>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</si>
  <si>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</si>
  <si>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</si>
  <si>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</si>
  <si>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</si>
  <si>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</si>
  <si>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</si>
  <si>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</si>
  <si>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</si>
  <si>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</si>
  <si>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</si>
  <si>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</si>
  <si>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</si>
  <si>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</si>
  <si>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</si>
  <si>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</si>
  <si>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</si>
  <si>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</si>
  <si>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</si>
  <si>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</si>
  <si>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</si>
  <si>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</si>
  <si>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</si>
  <si>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</si>
  <si>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</si>
  <si>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P / S</t>
  </si>
  <si>
    <t>UWAGI:</t>
  </si>
  <si>
    <t>w BYDGOSZCZY</t>
  </si>
  <si>
    <t>P/S</t>
  </si>
  <si>
    <t xml:space="preserve"> - egzamin</t>
  </si>
  <si>
    <t>pkt. ECTS</t>
  </si>
  <si>
    <t>UNIWERSYTET TECHNOLOGICZNO-PRZYRODNICZY</t>
  </si>
  <si>
    <t>SUMA</t>
  </si>
  <si>
    <t>FORMA STUDIÓW:</t>
  </si>
  <si>
    <t>POZIOM STUDIÓW:</t>
  </si>
  <si>
    <t>11.</t>
  </si>
  <si>
    <t>12.</t>
  </si>
  <si>
    <t>13.</t>
  </si>
  <si>
    <t>14.</t>
  </si>
  <si>
    <t>15.</t>
  </si>
  <si>
    <t>16.</t>
  </si>
  <si>
    <t>Wychowanie fizyczne</t>
  </si>
  <si>
    <t>Bezpieczeństwo pracy i ergonomia</t>
  </si>
  <si>
    <t>Ochrona własności intelektualnych</t>
  </si>
  <si>
    <t>Fizyka</t>
  </si>
  <si>
    <t>19.</t>
  </si>
  <si>
    <t xml:space="preserve">Matematyka </t>
  </si>
  <si>
    <t>21.</t>
  </si>
  <si>
    <t>STUDIA STACJONARNE</t>
  </si>
  <si>
    <t xml:space="preserve">IM. J. i  J. ŚNIADECKICH </t>
  </si>
  <si>
    <t>1. Studentów obowiązuje na I roku udział we wszystkich zajęciach, na latach wyższych udział we wszystkich ćwiczeniach audytoryjnych, laboratoryjnych, projektowych i seminarium.</t>
  </si>
  <si>
    <t>STUDIA PIERWSZEGO STOPNIA (3,5-LETNIE INŻYNIERSKIE)</t>
  </si>
  <si>
    <t>PROFIL:</t>
  </si>
  <si>
    <t>OGÓLNOAKADEMICKI</t>
  </si>
  <si>
    <t>Przygotowanie i złożenie pracy dyplomowej oraz przygotowanie do egzaminu dyplomowego</t>
  </si>
  <si>
    <t>Podstawy przedsiębiorczości</t>
  </si>
  <si>
    <t>5. Studentów obowiązuje napisanie i obrona pracy dyplomowej (15 punktów ECTS).</t>
  </si>
  <si>
    <t>Liczba godzin tygodniowo  - 15 tygodni</t>
  </si>
  <si>
    <t>Geometria wykreślna i grafika inżynierska</t>
  </si>
  <si>
    <t>18.</t>
  </si>
  <si>
    <t>GEODEZJA i KARTOGRAFIA</t>
  </si>
  <si>
    <t>Prawo geodezyjne</t>
  </si>
  <si>
    <t>Elementy gleboznawstwa, rolnictwa i leśnictwa</t>
  </si>
  <si>
    <t>Planowanie przestrzenne i projektowanie urbanistyczne</t>
  </si>
  <si>
    <t>Podstawy sozologii</t>
  </si>
  <si>
    <t>Gospodarka nieruchomościami</t>
  </si>
  <si>
    <t>Podstawy geodezji</t>
  </si>
  <si>
    <t>Wielkoskalowe opracowania kartograficzne</t>
  </si>
  <si>
    <t>Elektroniczna technika pomiarowa</t>
  </si>
  <si>
    <t>Rachunek wyrównawczy</t>
  </si>
  <si>
    <t>Geodezja satelitarna</t>
  </si>
  <si>
    <t>Ewidencja gruntów i budynków</t>
  </si>
  <si>
    <t>Ćwiczenia terenowe z geodezji satelitarnej</t>
  </si>
  <si>
    <t>Kartografia</t>
  </si>
  <si>
    <t>Fotogrametria</t>
  </si>
  <si>
    <t>Geodezja wyższa i astronomia geodezyjna</t>
  </si>
  <si>
    <t>Geodezja inżynieryjna</t>
  </si>
  <si>
    <t>Georeferencyjne bazy danych</t>
  </si>
  <si>
    <t>Ćwiczenia terenowe z geodezji wyższej</t>
  </si>
  <si>
    <t>Ćwiczenia terenowe z geodezji inżynieryjnej</t>
  </si>
  <si>
    <t>Teledetekcja</t>
  </si>
  <si>
    <t>Projektowanie infrastruktur informacji przestrzennej</t>
  </si>
  <si>
    <t>17.</t>
  </si>
  <si>
    <t>Geodezyja rolna</t>
  </si>
  <si>
    <t>Podstawy budownictwa</t>
  </si>
  <si>
    <t>BIM</t>
  </si>
  <si>
    <r>
      <t xml:space="preserve">Przedmioty humanistyczne:                                                              </t>
    </r>
    <r>
      <rPr>
        <i/>
        <sz val="12"/>
        <rFont val="Calibri"/>
        <family val="2"/>
        <charset val="238"/>
      </rPr>
      <t xml:space="preserve">            1.</t>
    </r>
    <r>
      <rPr>
        <i/>
        <vertAlign val="superscript"/>
        <sz val="12"/>
        <rFont val="Calibri"/>
        <family val="2"/>
        <charset val="238"/>
      </rPr>
      <t xml:space="preserve"> </t>
    </r>
    <r>
      <rPr>
        <i/>
        <sz val="12"/>
        <rFont val="Calibri"/>
        <family val="2"/>
        <charset val="238"/>
      </rPr>
      <t>Sem. II - Podstawy ekonomii;                                                        2. Sem. VII - Psychospołeczne podstawy sukcesu zawodowego</t>
    </r>
  </si>
  <si>
    <t>Nazwa przedmiotu</t>
  </si>
  <si>
    <t>RAZEM</t>
  </si>
  <si>
    <r>
      <t xml:space="preserve">sem. </t>
    </r>
    <r>
      <rPr>
        <b/>
        <sz val="10"/>
        <rFont val="Calibri"/>
        <family val="2"/>
        <charset val="238"/>
      </rPr>
      <t>I</t>
    </r>
  </si>
  <si>
    <r>
      <t>sem.</t>
    </r>
    <r>
      <rPr>
        <b/>
        <sz val="10"/>
        <rFont val="Calibri"/>
        <family val="2"/>
        <charset val="238"/>
      </rPr>
      <t xml:space="preserve"> II</t>
    </r>
  </si>
  <si>
    <r>
      <t>sem.</t>
    </r>
    <r>
      <rPr>
        <b/>
        <sz val="10"/>
        <rFont val="Calibri"/>
        <family val="2"/>
        <charset val="238"/>
      </rPr>
      <t xml:space="preserve"> III</t>
    </r>
  </si>
  <si>
    <r>
      <t xml:space="preserve">sem. </t>
    </r>
    <r>
      <rPr>
        <b/>
        <sz val="10"/>
        <rFont val="Calibri"/>
        <family val="2"/>
        <charset val="238"/>
      </rPr>
      <t>IV</t>
    </r>
  </si>
  <si>
    <r>
      <t xml:space="preserve">sem. </t>
    </r>
    <r>
      <rPr>
        <b/>
        <sz val="10"/>
        <rFont val="Calibri"/>
        <family val="2"/>
        <charset val="238"/>
      </rPr>
      <t>V</t>
    </r>
  </si>
  <si>
    <r>
      <t xml:space="preserve">sem. </t>
    </r>
    <r>
      <rPr>
        <b/>
        <sz val="10"/>
        <rFont val="Calibri"/>
        <family val="2"/>
        <charset val="238"/>
      </rPr>
      <t>VI</t>
    </r>
  </si>
  <si>
    <r>
      <t xml:space="preserve">sem. </t>
    </r>
    <r>
      <rPr>
        <b/>
        <sz val="10"/>
        <rFont val="Calibri"/>
        <family val="2"/>
        <charset val="238"/>
      </rPr>
      <t>VII</t>
    </r>
  </si>
  <si>
    <r>
      <t xml:space="preserve">Język obcy </t>
    </r>
    <r>
      <rPr>
        <vertAlign val="superscript"/>
        <sz val="12"/>
        <rFont val="Calibri"/>
        <family val="2"/>
        <charset val="238"/>
      </rPr>
      <t>3)</t>
    </r>
  </si>
  <si>
    <r>
      <t xml:space="preserve">2. Studentów obowiązuje odbycie: 1. 2-tygodniowej </t>
    </r>
    <r>
      <rPr>
        <b/>
        <sz val="11"/>
        <rFont val="Calibri"/>
        <family val="2"/>
        <charset val="238"/>
      </rPr>
      <t>praktyki zawodowej</t>
    </r>
    <r>
      <rPr>
        <sz val="11"/>
        <rFont val="Calibri"/>
        <family val="2"/>
        <charset val="238"/>
      </rPr>
      <t xml:space="preserve"> po II roku studiów (3 punkty ECTS) oraz 2. 2-tygodniowej </t>
    </r>
    <r>
      <rPr>
        <b/>
        <sz val="11"/>
        <rFont val="Calibri"/>
        <family val="2"/>
        <charset val="238"/>
      </rPr>
      <t xml:space="preserve">praktyki przeddyplomowej </t>
    </r>
    <r>
      <rPr>
        <sz val="11"/>
        <rFont val="Calibri"/>
        <family val="2"/>
        <charset val="238"/>
      </rPr>
      <t xml:space="preserve">po III roku studiów (4 punkty ECTS), zaliczenie na ocenę. </t>
    </r>
  </si>
  <si>
    <t>WYDZIAŁ BUDOWNICTWA,  ARCHITEKTURY                                                                           I INŻYNIERII ŚRODOWISKA</t>
  </si>
  <si>
    <t>Geodezyjne pomiary szczegółowe</t>
  </si>
  <si>
    <t>Ćwiczenia terenowe z geodezyjnych pomiarów szczegółowych</t>
  </si>
  <si>
    <t>Ćwiczenia terenowe z podstaw geodezji</t>
  </si>
  <si>
    <t>Systemy informacji przestrzennej</t>
  </si>
  <si>
    <t>Podstawowe metody analiz przestrzennych</t>
  </si>
  <si>
    <t xml:space="preserve">Technologie informacyjne </t>
  </si>
  <si>
    <t>Podstawy informatyki w geodezji</t>
  </si>
  <si>
    <t>5 (2/3)</t>
  </si>
  <si>
    <t>6 (3/3)</t>
  </si>
  <si>
    <t>10 (5/5)</t>
  </si>
  <si>
    <t>5 (1/1/1/2)</t>
  </si>
  <si>
    <r>
      <t xml:space="preserve">                                                                 -  </t>
    </r>
    <r>
      <rPr>
        <b/>
        <sz val="10"/>
        <rFont val="Calibri"/>
        <family val="2"/>
        <charset val="238"/>
      </rPr>
      <t xml:space="preserve">obowiązkowy na VII sem. </t>
    </r>
    <r>
      <rPr>
        <sz val="10"/>
        <rFont val="Calibri"/>
        <family val="2"/>
        <charset val="238"/>
      </rPr>
      <t xml:space="preserve">-  </t>
    </r>
    <r>
      <rPr>
        <b/>
        <sz val="10"/>
        <rFont val="Calibri"/>
        <family val="2"/>
        <charset val="238"/>
      </rPr>
      <t>Psychospołeczne aspekty sukcesu zawodowego</t>
    </r>
    <r>
      <rPr>
        <sz val="10"/>
        <rFont val="Calibri"/>
        <family val="2"/>
        <charset val="238"/>
      </rPr>
      <t>.</t>
    </r>
  </si>
  <si>
    <t>Podstawy szacowania nieruchomości</t>
  </si>
  <si>
    <t>Podstawy zagospodarowania terenów wiejskich</t>
  </si>
  <si>
    <t>0 (0/0)</t>
  </si>
  <si>
    <t>Seminarium dyplomowe</t>
  </si>
  <si>
    <t>7 (3/4)</t>
  </si>
  <si>
    <t>20.</t>
  </si>
  <si>
    <t>PRZEDMIOTY  OBIERALNE</t>
  </si>
  <si>
    <t>D.</t>
  </si>
  <si>
    <t>Lp.</t>
  </si>
  <si>
    <t xml:space="preserve">4. </t>
  </si>
  <si>
    <t>ARKUSZ 4</t>
  </si>
  <si>
    <t>Praktyka zawodowa</t>
  </si>
  <si>
    <t>Praktyka przeddyplomowa</t>
  </si>
  <si>
    <t>7 (4/3)</t>
  </si>
  <si>
    <t>5 (3/2)</t>
  </si>
  <si>
    <t>Geoinformacja</t>
  </si>
  <si>
    <t>Gospodarka przestrzenna</t>
  </si>
  <si>
    <t xml:space="preserve">Infrastruktura informacji przestrzennej </t>
  </si>
  <si>
    <t>Ekonomiczne podstawy wyceny nieruchomości</t>
  </si>
  <si>
    <t>Geodezyjne pomiary obszarów wiejskich</t>
  </si>
  <si>
    <t xml:space="preserve">Podstawy kartografii matematycznej i geowizualizacji </t>
  </si>
  <si>
    <t>Fotogrametria w zastosowaniach inżynierskich</t>
  </si>
  <si>
    <t>Bazy danych obiektów topograficznych</t>
  </si>
  <si>
    <t>Podstawy teledetekcji satelitarnej</t>
  </si>
  <si>
    <t>Modelowanie i analizy przestrzenne w GIS</t>
  </si>
  <si>
    <t>Podstawy gleboznawstwa i gospodarki gruntami</t>
  </si>
  <si>
    <t>Podstawy ruralistyki</t>
  </si>
  <si>
    <t xml:space="preserve">Podstawy zagospodarowania przestrzennego miasta </t>
  </si>
  <si>
    <t>PODSUMOWANIE  ARKUSZA  1+2+3+4</t>
  </si>
  <si>
    <r>
      <t xml:space="preserve">3. </t>
    </r>
    <r>
      <rPr>
        <sz val="11"/>
        <rFont val="Calibri"/>
        <family val="2"/>
        <charset val="238"/>
      </rPr>
      <t>Język obcy kontynuowany do wyboru</t>
    </r>
  </si>
  <si>
    <t>C1</t>
  </si>
  <si>
    <t>C3</t>
  </si>
  <si>
    <t>C4</t>
  </si>
  <si>
    <t>C5</t>
  </si>
  <si>
    <t>C6</t>
  </si>
  <si>
    <t>C8</t>
  </si>
  <si>
    <t>C9</t>
  </si>
  <si>
    <t>C12</t>
  </si>
  <si>
    <t>C13</t>
  </si>
  <si>
    <t>C14</t>
  </si>
  <si>
    <t>C16</t>
  </si>
  <si>
    <t>C17</t>
  </si>
  <si>
    <t>D1</t>
  </si>
  <si>
    <t>D2</t>
  </si>
  <si>
    <t>D3</t>
  </si>
  <si>
    <t>D4</t>
  </si>
  <si>
    <t>D5</t>
  </si>
  <si>
    <t>D7</t>
  </si>
  <si>
    <t>D8</t>
  </si>
  <si>
    <t>D9</t>
  </si>
  <si>
    <t>D11</t>
  </si>
  <si>
    <t>D12</t>
  </si>
  <si>
    <t>D15</t>
  </si>
  <si>
    <t>D6</t>
  </si>
  <si>
    <t>D10</t>
  </si>
  <si>
    <t>D13</t>
  </si>
  <si>
    <t>D14</t>
  </si>
  <si>
    <t>3 (1/2)</t>
  </si>
  <si>
    <t>Bazy danych</t>
  </si>
  <si>
    <t>Relacyjne i obiektowe bazy danych</t>
  </si>
  <si>
    <t>8 (4/4)</t>
  </si>
  <si>
    <t>4 (2/2)</t>
  </si>
  <si>
    <t>Wprowadzenie  do budownictwa</t>
  </si>
  <si>
    <t>ECTS</t>
  </si>
  <si>
    <t>PLAN  STUDIÓW  NR  II</t>
  </si>
  <si>
    <t xml:space="preserve"> </t>
  </si>
  <si>
    <t>……………………….</t>
  </si>
  <si>
    <t>pieczątka uczelni</t>
  </si>
  <si>
    <r>
      <t>Przedmioty humanistyczne</t>
    </r>
    <r>
      <rPr>
        <vertAlign val="superscript"/>
        <sz val="12"/>
        <rFont val="Calibri"/>
        <family val="2"/>
        <charset val="238"/>
      </rPr>
      <t>4)</t>
    </r>
  </si>
  <si>
    <t>2 (1/1)</t>
  </si>
  <si>
    <t>15 (7/8)</t>
  </si>
  <si>
    <t xml:space="preserve">Informacje ogólne o programie studiów </t>
  </si>
  <si>
    <t>Geodezja i kartografia</t>
  </si>
  <si>
    <t>PROFIL OGÓLNOAKADEMICKI</t>
  </si>
  <si>
    <t>STUDIA PIERWSZEGO STOPNIA (3,5-letnie, inżynierskie)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</si>
  <si>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</si>
  <si>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</si>
  <si>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</si>
  <si>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</si>
  <si>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</si>
  <si>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</si>
  <si>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</si>
  <si>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-</t>
  </si>
  <si>
    <r>
      <t xml:space="preserve">4. </t>
    </r>
    <r>
      <rPr>
        <b/>
        <sz val="11"/>
        <rFont val="Calibri"/>
        <family val="2"/>
        <charset val="238"/>
      </rPr>
      <t>Przedmioty humanistyczne  -  na II sem. do wyboru</t>
    </r>
    <r>
      <rPr>
        <sz val="11"/>
        <rFont val="Calibri"/>
        <family val="2"/>
        <charset val="238"/>
      </rPr>
      <t>: 1. Historia architektury i urbanistyki, 2. Historia sztuki, 3. Współczesne stosunki międzynarodowe, 4. Człowiek a środowisko, 5. Podstawy ekonomii,</t>
    </r>
  </si>
  <si>
    <t>Zajęcia</t>
  </si>
  <si>
    <t>Kosult.</t>
  </si>
  <si>
    <t>Przyg.</t>
  </si>
  <si>
    <t>Liter.</t>
  </si>
  <si>
    <t>Inne</t>
  </si>
  <si>
    <t>Suma</t>
  </si>
  <si>
    <t>Podstawy ekonomii</t>
  </si>
  <si>
    <t>Psychospołeczne aspekty sukcesu zawodowego</t>
  </si>
  <si>
    <t>z 6 na 5</t>
  </si>
  <si>
    <t>z 3 na 4</t>
  </si>
  <si>
    <t>Pozycja A</t>
  </si>
  <si>
    <t xml:space="preserve">Język obcy </t>
  </si>
  <si>
    <t>Pozycja B</t>
  </si>
  <si>
    <t>Pozycja C</t>
  </si>
  <si>
    <t>Pozycja D</t>
  </si>
  <si>
    <t>Foreign language</t>
  </si>
  <si>
    <t>Physical education</t>
  </si>
  <si>
    <t>Work safety and ergonomics</t>
  </si>
  <si>
    <t>Protection of intellectual property</t>
  </si>
  <si>
    <t>Descriptive geometry and engineering graphics</t>
  </si>
  <si>
    <t>Satellite geodesy</t>
  </si>
  <si>
    <t>Field exercises in satellite geodesy</t>
  </si>
  <si>
    <t>Basics of computer science in geodesy</t>
  </si>
  <si>
    <t>Higher geodesy and geodetic astronomy</t>
  </si>
  <si>
    <t>Geodetic law</t>
  </si>
  <si>
    <t>Diploma seminar</t>
  </si>
  <si>
    <t>Professional practice</t>
  </si>
  <si>
    <t>Spatial planning and urban design</t>
  </si>
  <si>
    <t>Real estate management</t>
  </si>
  <si>
    <t>Cartography</t>
  </si>
  <si>
    <t>Photogrammetry</t>
  </si>
  <si>
    <t>Spatial information systems</t>
  </si>
  <si>
    <t>Geo-referenced databases</t>
  </si>
  <si>
    <t>Remote sensing</t>
  </si>
  <si>
    <t>Basic methods of spatial analysis</t>
  </si>
  <si>
    <t>Basics of soil science and land management</t>
  </si>
  <si>
    <t>Relational and object-oriented databases</t>
  </si>
  <si>
    <t>Introduction to construction</t>
  </si>
  <si>
    <t>Spatial economy</t>
  </si>
  <si>
    <t>Basics of mathematical cartography and geovisualization</t>
  </si>
  <si>
    <t>Photogrammetry in engineering applications</t>
  </si>
  <si>
    <t>Geoinformation</t>
  </si>
  <si>
    <t>Databases of topographic objects</t>
  </si>
  <si>
    <t>Basics of satellite remote sensing</t>
  </si>
  <si>
    <t>Modeling and spatial analysis in GIS</t>
  </si>
  <si>
    <t>Basics of ruralistics</t>
  </si>
  <si>
    <t>Physics</t>
  </si>
  <si>
    <t xml:space="preserve">Mathematics
mathematics
</t>
  </si>
  <si>
    <t>1. History of architecture and urban planning</t>
  </si>
  <si>
    <t>3. Contemporary international relations</t>
  </si>
  <si>
    <t>4. Man and the environment</t>
  </si>
  <si>
    <t>5. Basics of economics</t>
  </si>
  <si>
    <t>Psychosocial aspects of professional success</t>
  </si>
  <si>
    <t>Przedmioty humanistyczne*</t>
  </si>
  <si>
    <t>* Humanities</t>
  </si>
  <si>
    <t>1. Historia architektury i urbanistyki</t>
  </si>
  <si>
    <t xml:space="preserve">* Przedmioty humanistyczne  </t>
  </si>
  <si>
    <t xml:space="preserve">- na II sem. do wyboru: </t>
  </si>
  <si>
    <t>- obowiązkowy na VII sem.</t>
  </si>
  <si>
    <t xml:space="preserve">- on the II semester to choose from: </t>
  </si>
  <si>
    <t xml:space="preserve">- obligatory on the VII semester </t>
  </si>
  <si>
    <t>2. Historia sztuki</t>
  </si>
  <si>
    <t>3. Współczesne stosunki międzynarodowe</t>
  </si>
  <si>
    <t>4. Człowiek a środowisko</t>
  </si>
  <si>
    <t>5. Podstawy ekonomii</t>
  </si>
  <si>
    <t>WYKAZ PRZEDMIOTÓW Z BEZPOŚREDNIM UDZIAŁEM NAUCZYCIELA AKADEMICKIEGO</t>
  </si>
  <si>
    <t>WYKAZ PRZEDMIOTÓW DO WYBORU</t>
  </si>
  <si>
    <t>Information technologies</t>
  </si>
  <si>
    <t>Humanities subjects*</t>
  </si>
  <si>
    <t>Basics of Enterprise</t>
  </si>
  <si>
    <t>Basics of Environmental Science</t>
  </si>
  <si>
    <t>Fundamentals of Surveying</t>
  </si>
  <si>
    <t>Field Exercises in Surveying</t>
  </si>
  <si>
    <t>Adjustment Calculus</t>
  </si>
  <si>
    <t>Detailed surveying</t>
  </si>
  <si>
    <t>Land and Building Registry</t>
  </si>
  <si>
    <t>Field exercises in detailed surveying</t>
  </si>
  <si>
    <t>Electronic measurement technique</t>
  </si>
  <si>
    <t>Engineering Surveys</t>
  </si>
  <si>
    <t>Field exercises in higher geodesy</t>
  </si>
  <si>
    <t>Field exercises in engineering surveys</t>
  </si>
  <si>
    <t>Preparation of Engineer's Thesis</t>
  </si>
  <si>
    <t>Undergraduate practice</t>
  </si>
  <si>
    <t>Elements of soil science, agriculture and forestry</t>
  </si>
  <si>
    <t>Databases</t>
  </si>
  <si>
    <t>Fundamentals of Building</t>
  </si>
  <si>
    <t>Basics of spatial development for the city</t>
  </si>
  <si>
    <t>Designing of spatial information infrastructures</t>
  </si>
  <si>
    <t>Infrastructure for spatial information</t>
  </si>
  <si>
    <t>Basics of rural areas development</t>
  </si>
  <si>
    <t>Agricultural Surveying</t>
  </si>
  <si>
    <t>Surveys of rural areas</t>
  </si>
  <si>
    <t>Basics of real estate valuation</t>
  </si>
  <si>
    <t>Economic basis of property valuation</t>
  </si>
  <si>
    <t>2. History of art</t>
  </si>
  <si>
    <t>Large-scale cartographic documents</t>
  </si>
  <si>
    <t>liczba godzin w semestrze</t>
  </si>
  <si>
    <t>NAZWA PRZEDMIOTU / ZAJĘĆ</t>
  </si>
  <si>
    <r>
      <t xml:space="preserve">Obowiązuje od roku akademickiego: </t>
    </r>
    <r>
      <rPr>
        <b/>
        <sz val="12"/>
        <rFont val="Calibri"/>
        <family val="2"/>
        <charset val="238"/>
      </rPr>
      <t>2019/2020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</si>
</sst>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"/>
  </numFmts>
  <fonts count="44" x14ac:knownFonts="1">
    <font>
      <sz val="10"/>
      <name val="Arial CE"/>
      <charset val="238"/>
    </font>
    <font>
      <sz val="10"/>
      <name val="Calibri"/>
      <family val="2"/>
      <charset val="238"/>
    </font>
    <font>
      <vertAlign val="superscript"/>
      <sz val="12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Calibri"/>
      <family val="2"/>
      <charset val="238"/>
    </font>
    <font>
      <i/>
      <vertAlign val="superscript"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30"/>
      <name val="Calibri"/>
      <family val="2"/>
      <charset val="238"/>
      <scheme val="minor"/>
    </font>
    <font>
      <b/>
      <sz val="30"/>
      <color indexed="10"/>
      <name val="Calibri"/>
      <family val="2"/>
      <charset val="238"/>
      <scheme val="minor"/>
    </font>
    <font>
      <sz val="3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12"/>
      <color indexed="17"/>
      <name val="Calibri"/>
      <family val="2"/>
      <charset val="238"/>
      <scheme val="minor"/>
    </font>
    <font>
      <b/>
      <sz val="12"/>
      <color indexed="5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name val="Cambria"/>
      <family val="1"/>
      <charset val="238"/>
    </font>
    <font>
      <i/>
      <sz val="12"/>
      <name val="Cambria"/>
      <family val="1"/>
      <charset val="238"/>
    </font>
    <font>
      <sz val="12"/>
      <name val="Cambria"/>
      <family val="1"/>
      <charset val="238"/>
    </font>
    <font>
      <sz val="10"/>
      <name val="Cambria"/>
      <family val="1"/>
      <charset val="238"/>
    </font>
    <font>
      <b/>
      <sz val="18"/>
      <name val="Cambria"/>
      <family val="1"/>
      <charset val="238"/>
    </font>
    <font>
      <b/>
      <sz val="14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4"/>
      <name val="Cambria"/>
      <family val="1"/>
      <charset val="238"/>
    </font>
    <font>
      <b/>
      <i/>
      <sz val="1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7">
    <xf numFmtId="0" fontId="0" fillId="0" borderId="0" xfId="0"/>
    <xf numFmtId="0" fontId="9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" fontId="10" fillId="0" borderId="3" xfId="0" quotePrefix="1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17" fillId="0" borderId="4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1" fillId="0" borderId="4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3" fillId="5" borderId="43" xfId="0" applyFont="1" applyFill="1" applyBorder="1" applyAlignment="1">
      <alignment vertical="center"/>
    </xf>
    <xf numFmtId="0" fontId="21" fillId="0" borderId="37" xfId="0" applyFont="1" applyBorder="1" applyAlignment="1">
      <alignment vertical="center"/>
    </xf>
    <xf numFmtId="0" fontId="21" fillId="0" borderId="44" xfId="0" applyFont="1" applyBorder="1" applyAlignment="1">
      <alignment vertical="center"/>
    </xf>
    <xf numFmtId="0" fontId="22" fillId="0" borderId="44" xfId="0" applyFont="1" applyBorder="1" applyAlignment="1">
      <alignment vertical="center"/>
    </xf>
    <xf numFmtId="0" fontId="11" fillId="0" borderId="44" xfId="0" applyFont="1" applyBorder="1" applyAlignment="1">
      <alignment vertical="center"/>
    </xf>
    <xf numFmtId="0" fontId="21" fillId="0" borderId="44" xfId="0" applyFont="1" applyFill="1" applyBorder="1" applyAlignment="1">
      <alignment vertical="center"/>
    </xf>
    <xf numFmtId="0" fontId="22" fillId="0" borderId="45" xfId="0" applyFont="1" applyBorder="1" applyAlignment="1">
      <alignment vertical="center"/>
    </xf>
    <xf numFmtId="0" fontId="10" fillId="2" borderId="47" xfId="0" applyFont="1" applyFill="1" applyBorder="1" applyAlignment="1">
      <alignment horizontal="left" vertical="center"/>
    </xf>
    <xf numFmtId="0" fontId="10" fillId="4" borderId="48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/>
    </xf>
    <xf numFmtId="0" fontId="10" fillId="4" borderId="50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7" fillId="0" borderId="0" xfId="0" quotePrefix="1" applyFont="1" applyAlignment="1">
      <alignment vertical="center"/>
    </xf>
    <xf numFmtId="0" fontId="10" fillId="4" borderId="2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9" fillId="0" borderId="0" xfId="0" quotePrefix="1" applyFont="1" applyAlignment="1">
      <alignment vertical="center"/>
    </xf>
    <xf numFmtId="0" fontId="10" fillId="5" borderId="20" xfId="0" applyFont="1" applyFill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20" fillId="0" borderId="40" xfId="0" applyFont="1" applyBorder="1" applyAlignment="1">
      <alignment vertical="center"/>
    </xf>
    <xf numFmtId="0" fontId="18" fillId="0" borderId="41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52" xfId="0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5" borderId="0" xfId="0" applyFont="1" applyFill="1" applyBorder="1" applyAlignment="1">
      <alignment vertical="center"/>
    </xf>
    <xf numFmtId="0" fontId="27" fillId="0" borderId="44" xfId="0" applyFont="1" applyBorder="1" applyAlignment="1">
      <alignment horizontal="right" vertical="center"/>
    </xf>
    <xf numFmtId="0" fontId="12" fillId="4" borderId="3" xfId="0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4" borderId="39" xfId="0" applyFont="1" applyFill="1" applyBorder="1" applyAlignment="1">
      <alignment horizontal="center" vertical="center"/>
    </xf>
    <xf numFmtId="0" fontId="10" fillId="0" borderId="103" xfId="0" applyFont="1" applyFill="1" applyBorder="1" applyAlignment="1">
      <alignment horizontal="center" vertical="center"/>
    </xf>
    <xf numFmtId="0" fontId="10" fillId="0" borderId="107" xfId="0" applyFont="1" applyFill="1" applyBorder="1" applyAlignment="1">
      <alignment horizontal="center" vertical="center"/>
    </xf>
    <xf numFmtId="0" fontId="10" fillId="0" borderId="99" xfId="0" applyFont="1" applyFill="1" applyBorder="1" applyAlignment="1">
      <alignment horizontal="center" vertical="center"/>
    </xf>
    <xf numFmtId="0" fontId="10" fillId="5" borderId="107" xfId="0" applyFont="1" applyFill="1" applyBorder="1" applyAlignment="1">
      <alignment horizontal="center" vertical="center"/>
    </xf>
    <xf numFmtId="0" fontId="10" fillId="4" borderId="99" xfId="0" applyFont="1" applyFill="1" applyBorder="1" applyAlignment="1">
      <alignment horizontal="center" vertical="center"/>
    </xf>
    <xf numFmtId="0" fontId="10" fillId="4" borderId="103" xfId="0" applyFont="1" applyFill="1" applyBorder="1" applyAlignment="1">
      <alignment horizontal="center" vertical="center"/>
    </xf>
    <xf numFmtId="0" fontId="10" fillId="4" borderId="108" xfId="0" applyFont="1" applyFill="1" applyBorder="1" applyAlignment="1">
      <alignment horizontal="center" vertical="center"/>
    </xf>
    <xf numFmtId="0" fontId="10" fillId="0" borderId="76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49" fontId="10" fillId="0" borderId="20" xfId="0" applyNumberFormat="1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horizontal="center" vertical="center"/>
    </xf>
    <xf numFmtId="49" fontId="10" fillId="0" borderId="107" xfId="0" applyNumberFormat="1" applyFont="1" applyFill="1" applyBorder="1" applyAlignment="1">
      <alignment horizontal="center" vertical="center"/>
    </xf>
    <xf numFmtId="0" fontId="10" fillId="0" borderId="73" xfId="0" applyFont="1" applyFill="1" applyBorder="1" applyAlignment="1">
      <alignment horizontal="center" vertical="center"/>
    </xf>
    <xf numFmtId="0" fontId="10" fillId="0" borderId="94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57" xfId="0" applyFont="1" applyFill="1" applyBorder="1" applyAlignment="1">
      <alignment horizontal="center" vertical="center"/>
    </xf>
    <xf numFmtId="0" fontId="10" fillId="0" borderId="50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vertical="center"/>
    </xf>
    <xf numFmtId="0" fontId="12" fillId="6" borderId="20" xfId="0" applyFont="1" applyFill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96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49" fontId="10" fillId="0" borderId="99" xfId="0" applyNumberFormat="1" applyFont="1" applyBorder="1" applyAlignment="1">
      <alignment horizontal="center" vertical="center"/>
    </xf>
    <xf numFmtId="0" fontId="12" fillId="0" borderId="63" xfId="0" applyFont="1" applyBorder="1" applyAlignment="1">
      <alignment vertical="center"/>
    </xf>
    <xf numFmtId="0" fontId="12" fillId="0" borderId="5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10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99" xfId="0" applyFont="1" applyFill="1" applyBorder="1" applyAlignment="1">
      <alignment vertical="top" wrapText="1"/>
    </xf>
    <xf numFmtId="0" fontId="10" fillId="6" borderId="16" xfId="0" applyFont="1" applyFill="1" applyBorder="1" applyAlignment="1">
      <alignment horizontal="center" vertical="center"/>
    </xf>
    <xf numFmtId="0" fontId="10" fillId="4" borderId="94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99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vertical="center" wrapText="1"/>
    </xf>
    <xf numFmtId="0" fontId="10" fillId="0" borderId="39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10" fillId="0" borderId="21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10" fillId="0" borderId="94" xfId="0" applyFont="1" applyFill="1" applyBorder="1" applyAlignment="1">
      <alignment vertical="top" wrapText="1"/>
    </xf>
    <xf numFmtId="0" fontId="10" fillId="0" borderId="108" xfId="0" applyFont="1" applyFill="1" applyBorder="1" applyAlignment="1">
      <alignment horizontal="left" vertical="center" wrapText="1"/>
    </xf>
    <xf numFmtId="0" fontId="12" fillId="0" borderId="94" xfId="0" applyFont="1" applyBorder="1" applyAlignment="1">
      <alignment vertical="center"/>
    </xf>
    <xf numFmtId="0" fontId="12" fillId="0" borderId="81" xfId="0" applyFont="1" applyBorder="1" applyAlignment="1">
      <alignment vertical="center"/>
    </xf>
    <xf numFmtId="0" fontId="12" fillId="0" borderId="108" xfId="0" applyFont="1" applyBorder="1" applyAlignment="1">
      <alignment vertical="center"/>
    </xf>
    <xf numFmtId="165" fontId="2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21" xfId="0" applyFont="1" applyFill="1" applyBorder="1" applyAlignment="1">
      <alignment horizontal="left" vertical="center" wrapText="1"/>
    </xf>
    <xf numFmtId="0" fontId="10" fillId="0" borderId="55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vertical="center"/>
    </xf>
    <xf numFmtId="0" fontId="10" fillId="0" borderId="55" xfId="0" applyFont="1" applyFill="1" applyBorder="1" applyAlignment="1">
      <alignment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55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6" fillId="0" borderId="41" xfId="0" applyFont="1" applyBorder="1" applyAlignment="1">
      <alignment vertical="center"/>
    </xf>
    <xf numFmtId="0" fontId="36" fillId="0" borderId="42" xfId="0" applyFont="1" applyBorder="1" applyAlignment="1">
      <alignment vertical="center"/>
    </xf>
    <xf numFmtId="0" fontId="37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5" xfId="0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36" fillId="0" borderId="0" xfId="0" applyFont="1"/>
    <xf numFmtId="0" fontId="35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horizontal="left" vertical="center"/>
    </xf>
    <xf numFmtId="0" fontId="39" fillId="0" borderId="0" xfId="0" applyFont="1" applyBorder="1" applyAlignment="1">
      <alignment vertical="center"/>
    </xf>
    <xf numFmtId="0" fontId="39" fillId="0" borderId="8" xfId="0" applyFont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101" xfId="0" applyFont="1" applyBorder="1" applyAlignment="1">
      <alignment vertical="center"/>
    </xf>
    <xf numFmtId="0" fontId="36" fillId="0" borderId="44" xfId="0" applyFont="1" applyBorder="1" applyAlignment="1">
      <alignment vertical="center"/>
    </xf>
    <xf numFmtId="0" fontId="36" fillId="0" borderId="45" xfId="0" applyFont="1" applyBorder="1" applyAlignment="1">
      <alignment vertical="center"/>
    </xf>
    <xf numFmtId="0" fontId="36" fillId="0" borderId="40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36" fillId="0" borderId="3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1" fontId="10" fillId="0" borderId="20" xfId="0" applyNumberFormat="1" applyFont="1" applyFill="1" applyBorder="1" applyAlignment="1">
      <alignment horizontal="center" vertical="center"/>
    </xf>
    <xf numFmtId="1" fontId="18" fillId="0" borderId="20" xfId="0" applyNumberFormat="1" applyFont="1" applyFill="1" applyBorder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0" fontId="10" fillId="0" borderId="65" xfId="0" applyFont="1" applyBorder="1" applyAlignment="1">
      <alignment horizontal="center" vertical="center"/>
    </xf>
    <xf numFmtId="0" fontId="10" fillId="0" borderId="13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0" fontId="10" fillId="0" borderId="10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99" xfId="0" applyFont="1" applyBorder="1" applyAlignment="1">
      <alignment horizontal="left" vertical="center" wrapText="1"/>
    </xf>
    <xf numFmtId="0" fontId="7" fillId="0" borderId="103" xfId="0" applyFont="1" applyBorder="1" applyAlignment="1">
      <alignment horizontal="left" vertical="center" wrapText="1"/>
    </xf>
    <xf numFmtId="49" fontId="0" fillId="0" borderId="0" xfId="0" applyNumberFormat="1"/>
    <xf numFmtId="49" fontId="7" fillId="0" borderId="0" xfId="0" applyNumberFormat="1" applyFont="1"/>
    <xf numFmtId="0" fontId="10" fillId="0" borderId="21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vertical="center"/>
    </xf>
    <xf numFmtId="0" fontId="10" fillId="0" borderId="88" xfId="0" applyFont="1" applyFill="1" applyBorder="1" applyAlignment="1">
      <alignment vertical="center"/>
    </xf>
    <xf numFmtId="0" fontId="10" fillId="0" borderId="88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9" fillId="0" borderId="0" xfId="0" applyFont="1" applyBorder="1" applyAlignment="1">
      <alignment vertical="center"/>
    </xf>
    <xf numFmtId="0" fontId="35" fillId="0" borderId="37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35" fillId="0" borderId="45" xfId="0" applyFont="1" applyBorder="1" applyAlignment="1">
      <alignment horizontal="left" vertical="center" wrapText="1"/>
    </xf>
    <xf numFmtId="0" fontId="42" fillId="0" borderId="0" xfId="0" applyFont="1" applyAlignment="1">
      <alignment horizontal="right"/>
    </xf>
    <xf numFmtId="0" fontId="35" fillId="0" borderId="9" xfId="0" applyFont="1" applyBorder="1" applyAlignment="1">
      <alignment horizontal="left" vertical="center"/>
    </xf>
    <xf numFmtId="0" fontId="35" fillId="0" borderId="8" xfId="0" applyFont="1" applyBorder="1" applyAlignment="1">
      <alignment horizontal="left" vertical="center"/>
    </xf>
    <xf numFmtId="0" fontId="35" fillId="0" borderId="101" xfId="0" applyFont="1" applyBorder="1" applyAlignment="1">
      <alignment horizontal="left" vertical="center"/>
    </xf>
    <xf numFmtId="0" fontId="35" fillId="0" borderId="9" xfId="0" applyFont="1" applyBorder="1" applyAlignment="1">
      <alignment horizontal="left" vertical="center" wrapText="1"/>
    </xf>
    <xf numFmtId="0" fontId="35" fillId="0" borderId="8" xfId="0" applyFont="1" applyBorder="1" applyAlignment="1">
      <alignment horizontal="left" vertical="center" wrapText="1"/>
    </xf>
    <xf numFmtId="0" fontId="35" fillId="0" borderId="10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80" xfId="0" applyFont="1" applyBorder="1" applyAlignment="1">
      <alignment horizontal="center" vertical="center"/>
    </xf>
    <xf numFmtId="0" fontId="9" fillId="0" borderId="81" xfId="0" applyFont="1" applyBorder="1" applyAlignment="1">
      <alignment horizontal="center" vertical="center"/>
    </xf>
    <xf numFmtId="0" fontId="9" fillId="0" borderId="82" xfId="0" applyFont="1" applyBorder="1" applyAlignment="1">
      <alignment horizontal="center" vertical="center"/>
    </xf>
    <xf numFmtId="0" fontId="35" fillId="0" borderId="37" xfId="0" applyFont="1" applyBorder="1" applyAlignment="1">
      <alignment horizontal="left" vertical="center"/>
    </xf>
    <xf numFmtId="0" fontId="35" fillId="0" borderId="44" xfId="0" applyFont="1" applyBorder="1" applyAlignment="1">
      <alignment horizontal="left" vertical="center"/>
    </xf>
    <xf numFmtId="0" fontId="35" fillId="0" borderId="45" xfId="0" applyFont="1" applyBorder="1" applyAlignment="1">
      <alignment horizontal="left" vertical="center"/>
    </xf>
    <xf numFmtId="0" fontId="17" fillId="0" borderId="8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8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9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9" fillId="0" borderId="85" xfId="0" applyFont="1" applyBorder="1" applyAlignment="1">
      <alignment horizontal="center" vertical="center"/>
    </xf>
    <xf numFmtId="164" fontId="20" fillId="0" borderId="52" xfId="0" applyNumberFormat="1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164" fontId="20" fillId="0" borderId="77" xfId="0" applyNumberFormat="1" applyFont="1" applyBorder="1" applyAlignment="1">
      <alignment horizontal="center" vertical="center"/>
    </xf>
    <xf numFmtId="0" fontId="9" fillId="0" borderId="75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75" xfId="0" applyFont="1" applyBorder="1" applyAlignment="1">
      <alignment horizontal="center" vertical="center" wrapText="1"/>
    </xf>
    <xf numFmtId="0" fontId="9" fillId="0" borderId="9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9" fillId="0" borderId="7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0" fontId="9" fillId="0" borderId="74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/>
    </xf>
    <xf numFmtId="0" fontId="9" fillId="0" borderId="91" xfId="0" applyFont="1" applyBorder="1" applyAlignment="1">
      <alignment horizontal="center" vertical="center"/>
    </xf>
    <xf numFmtId="0" fontId="9" fillId="0" borderId="93" xfId="0" applyFont="1" applyBorder="1" applyAlignment="1">
      <alignment horizontal="center" vertical="center"/>
    </xf>
    <xf numFmtId="164" fontId="20" fillId="0" borderId="102" xfId="0" applyNumberFormat="1" applyFont="1" applyBorder="1" applyAlignment="1">
      <alignment horizontal="center" vertical="center"/>
    </xf>
    <xf numFmtId="164" fontId="20" fillId="0" borderId="62" xfId="0" applyNumberFormat="1" applyFont="1" applyBorder="1" applyAlignment="1">
      <alignment horizontal="center" vertical="center"/>
    </xf>
    <xf numFmtId="164" fontId="20" fillId="0" borderId="60" xfId="0" applyNumberFormat="1" applyFont="1" applyBorder="1" applyAlignment="1">
      <alignment horizontal="center" vertical="center"/>
    </xf>
    <xf numFmtId="0" fontId="20" fillId="0" borderId="77" xfId="0" applyFont="1" applyBorder="1" applyAlignment="1">
      <alignment horizontal="center" vertical="center"/>
    </xf>
    <xf numFmtId="0" fontId="20" fillId="0" borderId="75" xfId="0" applyFont="1" applyBorder="1" applyAlignment="1">
      <alignment horizontal="center" vertical="center"/>
    </xf>
    <xf numFmtId="164" fontId="20" fillId="0" borderId="90" xfId="0" applyNumberFormat="1" applyFont="1" applyBorder="1" applyAlignment="1">
      <alignment horizontal="center" vertical="center"/>
    </xf>
    <xf numFmtId="0" fontId="9" fillId="3" borderId="80" xfId="0" applyFont="1" applyFill="1" applyBorder="1" applyAlignment="1">
      <alignment horizontal="center" vertical="center"/>
    </xf>
    <xf numFmtId="0" fontId="20" fillId="3" borderId="100" xfId="0" applyFont="1" applyFill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20" fillId="3" borderId="98" xfId="0" applyFont="1" applyFill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20" fillId="3" borderId="97" xfId="0" applyFont="1" applyFill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49" fontId="10" fillId="0" borderId="21" xfId="0" applyNumberFormat="1" applyFont="1" applyFill="1" applyBorder="1" applyAlignment="1">
      <alignment vertical="center"/>
    </xf>
    <xf numFmtId="49" fontId="10" fillId="0" borderId="55" xfId="0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horizontal="left" vertical="top" wrapText="1"/>
    </xf>
    <xf numFmtId="0" fontId="10" fillId="0" borderId="55" xfId="0" applyFont="1" applyFill="1" applyBorder="1" applyAlignment="1">
      <alignment horizontal="left" vertical="top" wrapText="1"/>
    </xf>
    <xf numFmtId="0" fontId="17" fillId="3" borderId="78" xfId="0" applyFont="1" applyFill="1" applyBorder="1" applyAlignment="1">
      <alignment horizontal="right" vertical="center"/>
    </xf>
    <xf numFmtId="0" fontId="17" fillId="3" borderId="79" xfId="0" applyFont="1" applyFill="1" applyBorder="1" applyAlignment="1">
      <alignment horizontal="right" vertical="center"/>
    </xf>
    <xf numFmtId="0" fontId="17" fillId="3" borderId="44" xfId="0" applyFont="1" applyFill="1" applyBorder="1" applyAlignment="1">
      <alignment horizontal="right" vertical="center"/>
    </xf>
    <xf numFmtId="0" fontId="17" fillId="3" borderId="70" xfId="0" applyFont="1" applyFill="1" applyBorder="1" applyAlignment="1">
      <alignment horizontal="right" vertical="center"/>
    </xf>
    <xf numFmtId="0" fontId="20" fillId="3" borderId="61" xfId="0" applyFont="1" applyFill="1" applyBorder="1" applyAlignment="1">
      <alignment horizontal="center" vertical="center"/>
    </xf>
    <xf numFmtId="0" fontId="20" fillId="3" borderId="62" xfId="0" applyFont="1" applyFill="1" applyBorder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20" fillId="3" borderId="75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01" xfId="0" applyFont="1" applyFill="1" applyBorder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textRotation="90" wrapText="1"/>
    </xf>
    <xf numFmtId="0" fontId="9" fillId="0" borderId="64" xfId="0" applyFont="1" applyBorder="1" applyAlignment="1">
      <alignment horizontal="center" vertical="center" textRotation="90" wrapText="1"/>
    </xf>
    <xf numFmtId="0" fontId="9" fillId="0" borderId="65" xfId="0" applyFont="1" applyBorder="1" applyAlignment="1">
      <alignment horizontal="center" vertical="center" textRotation="90" wrapText="1"/>
    </xf>
    <xf numFmtId="0" fontId="30" fillId="0" borderId="53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66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7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9" fillId="0" borderId="6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3" fillId="0" borderId="89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0" fontId="33" fillId="0" borderId="42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58" xfId="0" applyFont="1" applyFill="1" applyBorder="1" applyAlignment="1">
      <alignment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55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vertical="center"/>
    </xf>
    <xf numFmtId="0" fontId="10" fillId="0" borderId="55" xfId="0" applyFont="1" applyFill="1" applyBorder="1" applyAlignment="1">
      <alignment vertical="center"/>
    </xf>
    <xf numFmtId="0" fontId="10" fillId="0" borderId="21" xfId="0" applyFont="1" applyFill="1" applyBorder="1" applyAlignment="1">
      <alignment horizontal="left" vertical="center" wrapText="1"/>
    </xf>
    <xf numFmtId="0" fontId="10" fillId="0" borderId="55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vertical="center"/>
    </xf>
    <xf numFmtId="0" fontId="10" fillId="0" borderId="68" xfId="0" applyFont="1" applyFill="1" applyBorder="1" applyAlignment="1">
      <alignment vertical="center"/>
    </xf>
    <xf numFmtId="0" fontId="12" fillId="2" borderId="8" xfId="0" applyFont="1" applyFill="1" applyBorder="1" applyAlignment="1">
      <alignment horizontal="left" vertical="center"/>
    </xf>
    <xf numFmtId="0" fontId="17" fillId="0" borderId="86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03" xfId="0" applyFont="1" applyBorder="1" applyAlignment="1">
      <alignment horizontal="center" vertical="center"/>
    </xf>
    <xf numFmtId="0" fontId="9" fillId="3" borderId="81" xfId="0" applyFont="1" applyFill="1" applyBorder="1" applyAlignment="1">
      <alignment horizontal="center" vertical="center"/>
    </xf>
    <xf numFmtId="0" fontId="9" fillId="3" borderId="82" xfId="0" applyFont="1" applyFill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left" vertical="center"/>
    </xf>
    <xf numFmtId="0" fontId="10" fillId="2" borderId="72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1" xfId="0" applyFont="1" applyFill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9" fillId="0" borderId="104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105" xfId="0" applyFont="1" applyBorder="1" applyAlignment="1">
      <alignment horizontal="center" vertical="center"/>
    </xf>
    <xf numFmtId="0" fontId="17" fillId="0" borderId="106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/>
    </xf>
    <xf numFmtId="0" fontId="10" fillId="0" borderId="21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69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10" fillId="0" borderId="21" xfId="0" applyFont="1" applyBorder="1" applyAlignment="1">
      <alignment vertical="top"/>
    </xf>
    <xf numFmtId="0" fontId="10" fillId="0" borderId="55" xfId="0" applyFont="1" applyBorder="1" applyAlignment="1">
      <alignment vertical="top"/>
    </xf>
    <xf numFmtId="0" fontId="31" fillId="0" borderId="63" xfId="0" applyFont="1" applyBorder="1" applyAlignment="1">
      <alignment horizontal="center" vertical="center" textRotation="90" wrapText="1"/>
    </xf>
    <xf numFmtId="0" fontId="31" fillId="0" borderId="64" xfId="0" applyFont="1" applyBorder="1" applyAlignment="1">
      <alignment horizontal="center" vertical="center" textRotation="90" wrapText="1"/>
    </xf>
    <xf numFmtId="0" fontId="31" fillId="0" borderId="65" xfId="0" applyFont="1" applyBorder="1" applyAlignment="1">
      <alignment horizontal="center" vertical="center" textRotation="90" wrapText="1"/>
    </xf>
    <xf numFmtId="0" fontId="43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2" fillId="0" borderId="52" xfId="0" applyFont="1" applyBorder="1" applyAlignment="1">
      <alignment horizontal="left" vertical="center"/>
    </xf>
    <xf numFmtId="0" fontId="10" fillId="0" borderId="1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51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5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left"/>
    </xf>
    <xf numFmtId="0" fontId="10" fillId="0" borderId="88" xfId="0" applyFont="1" applyFill="1" applyBorder="1" applyAlignment="1">
      <alignment vertical="center"/>
    </xf>
    <xf numFmtId="0" fontId="0" fillId="0" borderId="85" xfId="0" applyFont="1" applyBorder="1"/>
    <xf numFmtId="0" fontId="10" fillId="0" borderId="88" xfId="0" applyFont="1" applyBorder="1" applyAlignment="1">
      <alignment vertical="center"/>
    </xf>
    <xf numFmtId="0" fontId="10" fillId="0" borderId="88" xfId="0" applyFont="1" applyBorder="1" applyAlignment="1">
      <alignment vertical="top"/>
    </xf>
    <xf numFmtId="0" fontId="10" fillId="0" borderId="94" xfId="0" applyFont="1" applyBorder="1" applyAlignment="1">
      <alignment vertical="center"/>
    </xf>
    <xf numFmtId="0" fontId="10" fillId="0" borderId="82" xfId="0" applyFont="1" applyBorder="1" applyAlignment="1">
      <alignment vertical="center"/>
    </xf>
    <xf numFmtId="0" fontId="10" fillId="0" borderId="85" xfId="0" applyFont="1" applyFill="1" applyBorder="1" applyAlignment="1">
      <alignment vertical="center"/>
    </xf>
    <xf numFmtId="0" fontId="10" fillId="0" borderId="88" xfId="0" applyFont="1" applyFill="1" applyBorder="1" applyAlignment="1">
      <alignment horizontal="left" vertical="center"/>
    </xf>
    <xf numFmtId="0" fontId="10" fillId="0" borderId="94" xfId="0" applyFont="1" applyFill="1" applyBorder="1" applyAlignment="1">
      <alignment horizontal="left" vertical="center"/>
    </xf>
    <xf numFmtId="0" fontId="10" fillId="0" borderId="82" xfId="0" applyFont="1" applyFill="1" applyBorder="1" applyAlignment="1">
      <alignment horizontal="left" vertical="center"/>
    </xf>
    <xf numFmtId="0" fontId="10" fillId="0" borderId="94" xfId="0" applyFont="1" applyFill="1" applyBorder="1" applyAlignment="1">
      <alignment horizontal="left" vertical="center" wrapText="1"/>
    </xf>
    <xf numFmtId="0" fontId="10" fillId="0" borderId="82" xfId="0" applyFont="1" applyFill="1" applyBorder="1" applyAlignment="1">
      <alignment horizontal="left" vertical="center" wrapText="1"/>
    </xf>
    <xf numFmtId="0" fontId="10" fillId="0" borderId="88" xfId="0" applyFont="1" applyFill="1" applyBorder="1" applyAlignment="1">
      <alignment horizontal="left" vertical="center" wrapText="1"/>
    </xf>
    <xf numFmtId="0" fontId="10" fillId="0" borderId="38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10" fillId="0" borderId="13" xfId="0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0" fontId="7" fillId="0" borderId="99" xfId="0" applyFont="1" applyBorder="1" applyAlignment="1">
      <alignment horizontal="left"/>
    </xf>
    <xf numFmtId="0" fontId="7" fillId="0" borderId="103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A29"/>
  <sheetViews>
    <sheetView zoomScale="50" zoomScaleNormal="50" workbookViewId="0">
      <selection activeCell="K18" sqref="K18"/>
    </sheetView>
  </sheetViews>
  <sheetFormatPr defaultRowHeight="12.75" x14ac:dyDescent="0.2"/>
  <cols>
    <col min="1" max="1" width="4.42578125" style="255" customWidth="1"/>
    <col min="2" max="2" width="9.140625" style="255"/>
    <col min="3" max="3" width="57.85546875" style="255" customWidth="1"/>
    <col min="4" max="6" width="5.7109375" style="255" customWidth="1"/>
    <col min="7" max="7" width="10.28515625" style="255" customWidth="1"/>
    <col min="8" max="11" width="7.7109375" style="255" customWidth="1"/>
    <col min="12" max="28" width="4" style="255" customWidth="1"/>
    <col min="29" max="29" width="4.140625" style="255" customWidth="1"/>
    <col min="30" max="39" width="4" style="255" customWidth="1"/>
    <col min="40" max="256" width="9.140625" style="255"/>
    <col min="257" max="257" width="4.42578125" style="255" customWidth="1"/>
    <col min="258" max="258" width="9.140625" style="255"/>
    <col min="259" max="259" width="57.85546875" style="255" customWidth="1"/>
    <col min="260" max="262" width="5.7109375" style="255" customWidth="1"/>
    <col min="263" max="267" width="7.7109375" style="255" customWidth="1"/>
    <col min="268" max="284" width="4" style="255" customWidth="1"/>
    <col min="285" max="285" width="4.140625" style="255" customWidth="1"/>
    <col min="286" max="295" width="4" style="255" customWidth="1"/>
    <col min="296" max="512" width="9.140625" style="255"/>
    <col min="513" max="513" width="4.42578125" style="255" customWidth="1"/>
    <col min="514" max="514" width="9.140625" style="255"/>
    <col min="515" max="515" width="57.85546875" style="255" customWidth="1"/>
    <col min="516" max="518" width="5.7109375" style="255" customWidth="1"/>
    <col min="519" max="523" width="7.7109375" style="255" customWidth="1"/>
    <col min="524" max="540" width="4" style="255" customWidth="1"/>
    <col min="541" max="541" width="4.140625" style="255" customWidth="1"/>
    <col min="542" max="551" width="4" style="255" customWidth="1"/>
    <col min="552" max="768" width="9.140625" style="255"/>
    <col min="769" max="769" width="4.42578125" style="255" customWidth="1"/>
    <col min="770" max="770" width="9.140625" style="255"/>
    <col min="771" max="771" width="57.85546875" style="255" customWidth="1"/>
    <col min="772" max="774" width="5.7109375" style="255" customWidth="1"/>
    <col min="775" max="779" width="7.7109375" style="255" customWidth="1"/>
    <col min="780" max="796" width="4" style="255" customWidth="1"/>
    <col min="797" max="797" width="4.140625" style="255" customWidth="1"/>
    <col min="798" max="807" width="4" style="255" customWidth="1"/>
    <col min="808" max="1024" width="9.140625" style="255"/>
    <col min="1025" max="1025" width="4.42578125" style="255" customWidth="1"/>
    <col min="1026" max="1026" width="9.140625" style="255"/>
    <col min="1027" max="1027" width="57.85546875" style="255" customWidth="1"/>
    <col min="1028" max="1030" width="5.7109375" style="255" customWidth="1"/>
    <col min="1031" max="1035" width="7.7109375" style="255" customWidth="1"/>
    <col min="1036" max="1052" width="4" style="255" customWidth="1"/>
    <col min="1053" max="1053" width="4.140625" style="255" customWidth="1"/>
    <col min="1054" max="1063" width="4" style="255" customWidth="1"/>
    <col min="1064" max="1280" width="9.140625" style="255"/>
    <col min="1281" max="1281" width="4.42578125" style="255" customWidth="1"/>
    <col min="1282" max="1282" width="9.140625" style="255"/>
    <col min="1283" max="1283" width="57.85546875" style="255" customWidth="1"/>
    <col min="1284" max="1286" width="5.7109375" style="255" customWidth="1"/>
    <col min="1287" max="1291" width="7.7109375" style="255" customWidth="1"/>
    <col min="1292" max="1308" width="4" style="255" customWidth="1"/>
    <col min="1309" max="1309" width="4.140625" style="255" customWidth="1"/>
    <col min="1310" max="1319" width="4" style="255" customWidth="1"/>
    <col min="1320" max="1536" width="9.140625" style="255"/>
    <col min="1537" max="1537" width="4.42578125" style="255" customWidth="1"/>
    <col min="1538" max="1538" width="9.140625" style="255"/>
    <col min="1539" max="1539" width="57.85546875" style="255" customWidth="1"/>
    <col min="1540" max="1542" width="5.7109375" style="255" customWidth="1"/>
    <col min="1543" max="1547" width="7.7109375" style="255" customWidth="1"/>
    <col min="1548" max="1564" width="4" style="255" customWidth="1"/>
    <col min="1565" max="1565" width="4.140625" style="255" customWidth="1"/>
    <col min="1566" max="1575" width="4" style="255" customWidth="1"/>
    <col min="1576" max="1792" width="9.140625" style="255"/>
    <col min="1793" max="1793" width="4.42578125" style="255" customWidth="1"/>
    <col min="1794" max="1794" width="9.140625" style="255"/>
    <col min="1795" max="1795" width="57.85546875" style="255" customWidth="1"/>
    <col min="1796" max="1798" width="5.7109375" style="255" customWidth="1"/>
    <col min="1799" max="1803" width="7.7109375" style="255" customWidth="1"/>
    <col min="1804" max="1820" width="4" style="255" customWidth="1"/>
    <col min="1821" max="1821" width="4.140625" style="255" customWidth="1"/>
    <col min="1822" max="1831" width="4" style="255" customWidth="1"/>
    <col min="1832" max="2048" width="9.140625" style="255"/>
    <col min="2049" max="2049" width="4.42578125" style="255" customWidth="1"/>
    <col min="2050" max="2050" width="9.140625" style="255"/>
    <col min="2051" max="2051" width="57.85546875" style="255" customWidth="1"/>
    <col min="2052" max="2054" width="5.7109375" style="255" customWidth="1"/>
    <col min="2055" max="2059" width="7.7109375" style="255" customWidth="1"/>
    <col min="2060" max="2076" width="4" style="255" customWidth="1"/>
    <col min="2077" max="2077" width="4.140625" style="255" customWidth="1"/>
    <col min="2078" max="2087" width="4" style="255" customWidth="1"/>
    <col min="2088" max="2304" width="9.140625" style="255"/>
    <col min="2305" max="2305" width="4.42578125" style="255" customWidth="1"/>
    <col min="2306" max="2306" width="9.140625" style="255"/>
    <col min="2307" max="2307" width="57.85546875" style="255" customWidth="1"/>
    <col min="2308" max="2310" width="5.7109375" style="255" customWidth="1"/>
    <col min="2311" max="2315" width="7.7109375" style="255" customWidth="1"/>
    <col min="2316" max="2332" width="4" style="255" customWidth="1"/>
    <col min="2333" max="2333" width="4.140625" style="255" customWidth="1"/>
    <col min="2334" max="2343" width="4" style="255" customWidth="1"/>
    <col min="2344" max="2560" width="9.140625" style="255"/>
    <col min="2561" max="2561" width="4.42578125" style="255" customWidth="1"/>
    <col min="2562" max="2562" width="9.140625" style="255"/>
    <col min="2563" max="2563" width="57.85546875" style="255" customWidth="1"/>
    <col min="2564" max="2566" width="5.7109375" style="255" customWidth="1"/>
    <col min="2567" max="2571" width="7.7109375" style="255" customWidth="1"/>
    <col min="2572" max="2588" width="4" style="255" customWidth="1"/>
    <col min="2589" max="2589" width="4.140625" style="255" customWidth="1"/>
    <col min="2590" max="2599" width="4" style="255" customWidth="1"/>
    <col min="2600" max="2816" width="9.140625" style="255"/>
    <col min="2817" max="2817" width="4.42578125" style="255" customWidth="1"/>
    <col min="2818" max="2818" width="9.140625" style="255"/>
    <col min="2819" max="2819" width="57.85546875" style="255" customWidth="1"/>
    <col min="2820" max="2822" width="5.7109375" style="255" customWidth="1"/>
    <col min="2823" max="2827" width="7.7109375" style="255" customWidth="1"/>
    <col min="2828" max="2844" width="4" style="255" customWidth="1"/>
    <col min="2845" max="2845" width="4.140625" style="255" customWidth="1"/>
    <col min="2846" max="2855" width="4" style="255" customWidth="1"/>
    <col min="2856" max="3072" width="9.140625" style="255"/>
    <col min="3073" max="3073" width="4.42578125" style="255" customWidth="1"/>
    <col min="3074" max="3074" width="9.140625" style="255"/>
    <col min="3075" max="3075" width="57.85546875" style="255" customWidth="1"/>
    <col min="3076" max="3078" width="5.7109375" style="255" customWidth="1"/>
    <col min="3079" max="3083" width="7.7109375" style="255" customWidth="1"/>
    <col min="3084" max="3100" width="4" style="255" customWidth="1"/>
    <col min="3101" max="3101" width="4.140625" style="255" customWidth="1"/>
    <col min="3102" max="3111" width="4" style="255" customWidth="1"/>
    <col min="3112" max="3328" width="9.140625" style="255"/>
    <col min="3329" max="3329" width="4.42578125" style="255" customWidth="1"/>
    <col min="3330" max="3330" width="9.140625" style="255"/>
    <col min="3331" max="3331" width="57.85546875" style="255" customWidth="1"/>
    <col min="3332" max="3334" width="5.7109375" style="255" customWidth="1"/>
    <col min="3335" max="3339" width="7.7109375" style="255" customWidth="1"/>
    <col min="3340" max="3356" width="4" style="255" customWidth="1"/>
    <col min="3357" max="3357" width="4.140625" style="255" customWidth="1"/>
    <col min="3358" max="3367" width="4" style="255" customWidth="1"/>
    <col min="3368" max="3584" width="9.140625" style="255"/>
    <col min="3585" max="3585" width="4.42578125" style="255" customWidth="1"/>
    <col min="3586" max="3586" width="9.140625" style="255"/>
    <col min="3587" max="3587" width="57.85546875" style="255" customWidth="1"/>
    <col min="3588" max="3590" width="5.7109375" style="255" customWidth="1"/>
    <col min="3591" max="3595" width="7.7109375" style="255" customWidth="1"/>
    <col min="3596" max="3612" width="4" style="255" customWidth="1"/>
    <col min="3613" max="3613" width="4.140625" style="255" customWidth="1"/>
    <col min="3614" max="3623" width="4" style="255" customWidth="1"/>
    <col min="3624" max="3840" width="9.140625" style="255"/>
    <col min="3841" max="3841" width="4.42578125" style="255" customWidth="1"/>
    <col min="3842" max="3842" width="9.140625" style="255"/>
    <col min="3843" max="3843" width="57.85546875" style="255" customWidth="1"/>
    <col min="3844" max="3846" width="5.7109375" style="255" customWidth="1"/>
    <col min="3847" max="3851" width="7.7109375" style="255" customWidth="1"/>
    <col min="3852" max="3868" width="4" style="255" customWidth="1"/>
    <col min="3869" max="3869" width="4.140625" style="255" customWidth="1"/>
    <col min="3870" max="3879" width="4" style="255" customWidth="1"/>
    <col min="3880" max="4096" width="9.140625" style="255"/>
    <col min="4097" max="4097" width="4.42578125" style="255" customWidth="1"/>
    <col min="4098" max="4098" width="9.140625" style="255"/>
    <col min="4099" max="4099" width="57.85546875" style="255" customWidth="1"/>
    <col min="4100" max="4102" width="5.7109375" style="255" customWidth="1"/>
    <col min="4103" max="4107" width="7.7109375" style="255" customWidth="1"/>
    <col min="4108" max="4124" width="4" style="255" customWidth="1"/>
    <col min="4125" max="4125" width="4.140625" style="255" customWidth="1"/>
    <col min="4126" max="4135" width="4" style="255" customWidth="1"/>
    <col min="4136" max="4352" width="9.140625" style="255"/>
    <col min="4353" max="4353" width="4.42578125" style="255" customWidth="1"/>
    <col min="4354" max="4354" width="9.140625" style="255"/>
    <col min="4355" max="4355" width="57.85546875" style="255" customWidth="1"/>
    <col min="4356" max="4358" width="5.7109375" style="255" customWidth="1"/>
    <col min="4359" max="4363" width="7.7109375" style="255" customWidth="1"/>
    <col min="4364" max="4380" width="4" style="255" customWidth="1"/>
    <col min="4381" max="4381" width="4.140625" style="255" customWidth="1"/>
    <col min="4382" max="4391" width="4" style="255" customWidth="1"/>
    <col min="4392" max="4608" width="9.140625" style="255"/>
    <col min="4609" max="4609" width="4.42578125" style="255" customWidth="1"/>
    <col min="4610" max="4610" width="9.140625" style="255"/>
    <col min="4611" max="4611" width="57.85546875" style="255" customWidth="1"/>
    <col min="4612" max="4614" width="5.7109375" style="255" customWidth="1"/>
    <col min="4615" max="4619" width="7.7109375" style="255" customWidth="1"/>
    <col min="4620" max="4636" width="4" style="255" customWidth="1"/>
    <col min="4637" max="4637" width="4.140625" style="255" customWidth="1"/>
    <col min="4638" max="4647" width="4" style="255" customWidth="1"/>
    <col min="4648" max="4864" width="9.140625" style="255"/>
    <col min="4865" max="4865" width="4.42578125" style="255" customWidth="1"/>
    <col min="4866" max="4866" width="9.140625" style="255"/>
    <col min="4867" max="4867" width="57.85546875" style="255" customWidth="1"/>
    <col min="4868" max="4870" width="5.7109375" style="255" customWidth="1"/>
    <col min="4871" max="4875" width="7.7109375" style="255" customWidth="1"/>
    <col min="4876" max="4892" width="4" style="255" customWidth="1"/>
    <col min="4893" max="4893" width="4.140625" style="255" customWidth="1"/>
    <col min="4894" max="4903" width="4" style="255" customWidth="1"/>
    <col min="4904" max="5120" width="9.140625" style="255"/>
    <col min="5121" max="5121" width="4.42578125" style="255" customWidth="1"/>
    <col min="5122" max="5122" width="9.140625" style="255"/>
    <col min="5123" max="5123" width="57.85546875" style="255" customWidth="1"/>
    <col min="5124" max="5126" width="5.7109375" style="255" customWidth="1"/>
    <col min="5127" max="5131" width="7.7109375" style="255" customWidth="1"/>
    <col min="5132" max="5148" width="4" style="255" customWidth="1"/>
    <col min="5149" max="5149" width="4.140625" style="255" customWidth="1"/>
    <col min="5150" max="5159" width="4" style="255" customWidth="1"/>
    <col min="5160" max="5376" width="9.140625" style="255"/>
    <col min="5377" max="5377" width="4.42578125" style="255" customWidth="1"/>
    <col min="5378" max="5378" width="9.140625" style="255"/>
    <col min="5379" max="5379" width="57.85546875" style="255" customWidth="1"/>
    <col min="5380" max="5382" width="5.7109375" style="255" customWidth="1"/>
    <col min="5383" max="5387" width="7.7109375" style="255" customWidth="1"/>
    <col min="5388" max="5404" width="4" style="255" customWidth="1"/>
    <col min="5405" max="5405" width="4.140625" style="255" customWidth="1"/>
    <col min="5406" max="5415" width="4" style="255" customWidth="1"/>
    <col min="5416" max="5632" width="9.140625" style="255"/>
    <col min="5633" max="5633" width="4.42578125" style="255" customWidth="1"/>
    <col min="5634" max="5634" width="9.140625" style="255"/>
    <col min="5635" max="5635" width="57.85546875" style="255" customWidth="1"/>
    <col min="5636" max="5638" width="5.7109375" style="255" customWidth="1"/>
    <col min="5639" max="5643" width="7.7109375" style="255" customWidth="1"/>
    <col min="5644" max="5660" width="4" style="255" customWidth="1"/>
    <col min="5661" max="5661" width="4.140625" style="255" customWidth="1"/>
    <col min="5662" max="5671" width="4" style="255" customWidth="1"/>
    <col min="5672" max="5888" width="9.140625" style="255"/>
    <col min="5889" max="5889" width="4.42578125" style="255" customWidth="1"/>
    <col min="5890" max="5890" width="9.140625" style="255"/>
    <col min="5891" max="5891" width="57.85546875" style="255" customWidth="1"/>
    <col min="5892" max="5894" width="5.7109375" style="255" customWidth="1"/>
    <col min="5895" max="5899" width="7.7109375" style="255" customWidth="1"/>
    <col min="5900" max="5916" width="4" style="255" customWidth="1"/>
    <col min="5917" max="5917" width="4.140625" style="255" customWidth="1"/>
    <col min="5918" max="5927" width="4" style="255" customWidth="1"/>
    <col min="5928" max="6144" width="9.140625" style="255"/>
    <col min="6145" max="6145" width="4.42578125" style="255" customWidth="1"/>
    <col min="6146" max="6146" width="9.140625" style="255"/>
    <col min="6147" max="6147" width="57.85546875" style="255" customWidth="1"/>
    <col min="6148" max="6150" width="5.7109375" style="255" customWidth="1"/>
    <col min="6151" max="6155" width="7.7109375" style="255" customWidth="1"/>
    <col min="6156" max="6172" width="4" style="255" customWidth="1"/>
    <col min="6173" max="6173" width="4.140625" style="255" customWidth="1"/>
    <col min="6174" max="6183" width="4" style="255" customWidth="1"/>
    <col min="6184" max="6400" width="9.140625" style="255"/>
    <col min="6401" max="6401" width="4.42578125" style="255" customWidth="1"/>
    <col min="6402" max="6402" width="9.140625" style="255"/>
    <col min="6403" max="6403" width="57.85546875" style="255" customWidth="1"/>
    <col min="6404" max="6406" width="5.7109375" style="255" customWidth="1"/>
    <col min="6407" max="6411" width="7.7109375" style="255" customWidth="1"/>
    <col min="6412" max="6428" width="4" style="255" customWidth="1"/>
    <col min="6429" max="6429" width="4.140625" style="255" customWidth="1"/>
    <col min="6430" max="6439" width="4" style="255" customWidth="1"/>
    <col min="6440" max="6656" width="9.140625" style="255"/>
    <col min="6657" max="6657" width="4.42578125" style="255" customWidth="1"/>
    <col min="6658" max="6658" width="9.140625" style="255"/>
    <col min="6659" max="6659" width="57.85546875" style="255" customWidth="1"/>
    <col min="6660" max="6662" width="5.7109375" style="255" customWidth="1"/>
    <col min="6663" max="6667" width="7.7109375" style="255" customWidth="1"/>
    <col min="6668" max="6684" width="4" style="255" customWidth="1"/>
    <col min="6685" max="6685" width="4.140625" style="255" customWidth="1"/>
    <col min="6686" max="6695" width="4" style="255" customWidth="1"/>
    <col min="6696" max="6912" width="9.140625" style="255"/>
    <col min="6913" max="6913" width="4.42578125" style="255" customWidth="1"/>
    <col min="6914" max="6914" width="9.140625" style="255"/>
    <col min="6915" max="6915" width="57.85546875" style="255" customWidth="1"/>
    <col min="6916" max="6918" width="5.7109375" style="255" customWidth="1"/>
    <col min="6919" max="6923" width="7.7109375" style="255" customWidth="1"/>
    <col min="6924" max="6940" width="4" style="255" customWidth="1"/>
    <col min="6941" max="6941" width="4.140625" style="255" customWidth="1"/>
    <col min="6942" max="6951" width="4" style="255" customWidth="1"/>
    <col min="6952" max="7168" width="9.140625" style="255"/>
    <col min="7169" max="7169" width="4.42578125" style="255" customWidth="1"/>
    <col min="7170" max="7170" width="9.140625" style="255"/>
    <col min="7171" max="7171" width="57.85546875" style="255" customWidth="1"/>
    <col min="7172" max="7174" width="5.7109375" style="255" customWidth="1"/>
    <col min="7175" max="7179" width="7.7109375" style="255" customWidth="1"/>
    <col min="7180" max="7196" width="4" style="255" customWidth="1"/>
    <col min="7197" max="7197" width="4.140625" style="255" customWidth="1"/>
    <col min="7198" max="7207" width="4" style="255" customWidth="1"/>
    <col min="7208" max="7424" width="9.140625" style="255"/>
    <col min="7425" max="7425" width="4.42578125" style="255" customWidth="1"/>
    <col min="7426" max="7426" width="9.140625" style="255"/>
    <col min="7427" max="7427" width="57.85546875" style="255" customWidth="1"/>
    <col min="7428" max="7430" width="5.7109375" style="255" customWidth="1"/>
    <col min="7431" max="7435" width="7.7109375" style="255" customWidth="1"/>
    <col min="7436" max="7452" width="4" style="255" customWidth="1"/>
    <col min="7453" max="7453" width="4.140625" style="255" customWidth="1"/>
    <col min="7454" max="7463" width="4" style="255" customWidth="1"/>
    <col min="7464" max="7680" width="9.140625" style="255"/>
    <col min="7681" max="7681" width="4.42578125" style="255" customWidth="1"/>
    <col min="7682" max="7682" width="9.140625" style="255"/>
    <col min="7683" max="7683" width="57.85546875" style="255" customWidth="1"/>
    <col min="7684" max="7686" width="5.7109375" style="255" customWidth="1"/>
    <col min="7687" max="7691" width="7.7109375" style="255" customWidth="1"/>
    <col min="7692" max="7708" width="4" style="255" customWidth="1"/>
    <col min="7709" max="7709" width="4.140625" style="255" customWidth="1"/>
    <col min="7710" max="7719" width="4" style="255" customWidth="1"/>
    <col min="7720" max="7936" width="9.140625" style="255"/>
    <col min="7937" max="7937" width="4.42578125" style="255" customWidth="1"/>
    <col min="7938" max="7938" width="9.140625" style="255"/>
    <col min="7939" max="7939" width="57.85546875" style="255" customWidth="1"/>
    <col min="7940" max="7942" width="5.7109375" style="255" customWidth="1"/>
    <col min="7943" max="7947" width="7.7109375" style="255" customWidth="1"/>
    <col min="7948" max="7964" width="4" style="255" customWidth="1"/>
    <col min="7965" max="7965" width="4.140625" style="255" customWidth="1"/>
    <col min="7966" max="7975" width="4" style="255" customWidth="1"/>
    <col min="7976" max="8192" width="9.140625" style="255"/>
    <col min="8193" max="8193" width="4.42578125" style="255" customWidth="1"/>
    <col min="8194" max="8194" width="9.140625" style="255"/>
    <col min="8195" max="8195" width="57.85546875" style="255" customWidth="1"/>
    <col min="8196" max="8198" width="5.7109375" style="255" customWidth="1"/>
    <col min="8199" max="8203" width="7.7109375" style="255" customWidth="1"/>
    <col min="8204" max="8220" width="4" style="255" customWidth="1"/>
    <col min="8221" max="8221" width="4.140625" style="255" customWidth="1"/>
    <col min="8222" max="8231" width="4" style="255" customWidth="1"/>
    <col min="8232" max="8448" width="9.140625" style="255"/>
    <col min="8449" max="8449" width="4.42578125" style="255" customWidth="1"/>
    <col min="8450" max="8450" width="9.140625" style="255"/>
    <col min="8451" max="8451" width="57.85546875" style="255" customWidth="1"/>
    <col min="8452" max="8454" width="5.7109375" style="255" customWidth="1"/>
    <col min="8455" max="8459" width="7.7109375" style="255" customWidth="1"/>
    <col min="8460" max="8476" width="4" style="255" customWidth="1"/>
    <col min="8477" max="8477" width="4.140625" style="255" customWidth="1"/>
    <col min="8478" max="8487" width="4" style="255" customWidth="1"/>
    <col min="8488" max="8704" width="9.140625" style="255"/>
    <col min="8705" max="8705" width="4.42578125" style="255" customWidth="1"/>
    <col min="8706" max="8706" width="9.140625" style="255"/>
    <col min="8707" max="8707" width="57.85546875" style="255" customWidth="1"/>
    <col min="8708" max="8710" width="5.7109375" style="255" customWidth="1"/>
    <col min="8711" max="8715" width="7.7109375" style="255" customWidth="1"/>
    <col min="8716" max="8732" width="4" style="255" customWidth="1"/>
    <col min="8733" max="8733" width="4.140625" style="255" customWidth="1"/>
    <col min="8734" max="8743" width="4" style="255" customWidth="1"/>
    <col min="8744" max="8960" width="9.140625" style="255"/>
    <col min="8961" max="8961" width="4.42578125" style="255" customWidth="1"/>
    <col min="8962" max="8962" width="9.140625" style="255"/>
    <col min="8963" max="8963" width="57.85546875" style="255" customWidth="1"/>
    <col min="8964" max="8966" width="5.7109375" style="255" customWidth="1"/>
    <col min="8967" max="8971" width="7.7109375" style="255" customWidth="1"/>
    <col min="8972" max="8988" width="4" style="255" customWidth="1"/>
    <col min="8989" max="8989" width="4.140625" style="255" customWidth="1"/>
    <col min="8990" max="8999" width="4" style="255" customWidth="1"/>
    <col min="9000" max="9216" width="9.140625" style="255"/>
    <col min="9217" max="9217" width="4.42578125" style="255" customWidth="1"/>
    <col min="9218" max="9218" width="9.140625" style="255"/>
    <col min="9219" max="9219" width="57.85546875" style="255" customWidth="1"/>
    <col min="9220" max="9222" width="5.7109375" style="255" customWidth="1"/>
    <col min="9223" max="9227" width="7.7109375" style="255" customWidth="1"/>
    <col min="9228" max="9244" width="4" style="255" customWidth="1"/>
    <col min="9245" max="9245" width="4.140625" style="255" customWidth="1"/>
    <col min="9246" max="9255" width="4" style="255" customWidth="1"/>
    <col min="9256" max="9472" width="9.140625" style="255"/>
    <col min="9473" max="9473" width="4.42578125" style="255" customWidth="1"/>
    <col min="9474" max="9474" width="9.140625" style="255"/>
    <col min="9475" max="9475" width="57.85546875" style="255" customWidth="1"/>
    <col min="9476" max="9478" width="5.7109375" style="255" customWidth="1"/>
    <col min="9479" max="9483" width="7.7109375" style="255" customWidth="1"/>
    <col min="9484" max="9500" width="4" style="255" customWidth="1"/>
    <col min="9501" max="9501" width="4.140625" style="255" customWidth="1"/>
    <col min="9502" max="9511" width="4" style="255" customWidth="1"/>
    <col min="9512" max="9728" width="9.140625" style="255"/>
    <col min="9729" max="9729" width="4.42578125" style="255" customWidth="1"/>
    <col min="9730" max="9730" width="9.140625" style="255"/>
    <col min="9731" max="9731" width="57.85546875" style="255" customWidth="1"/>
    <col min="9732" max="9734" width="5.7109375" style="255" customWidth="1"/>
    <col min="9735" max="9739" width="7.7109375" style="255" customWidth="1"/>
    <col min="9740" max="9756" width="4" style="255" customWidth="1"/>
    <col min="9757" max="9757" width="4.140625" style="255" customWidth="1"/>
    <col min="9758" max="9767" width="4" style="255" customWidth="1"/>
    <col min="9768" max="9984" width="9.140625" style="255"/>
    <col min="9985" max="9985" width="4.42578125" style="255" customWidth="1"/>
    <col min="9986" max="9986" width="9.140625" style="255"/>
    <col min="9987" max="9987" width="57.85546875" style="255" customWidth="1"/>
    <col min="9988" max="9990" width="5.7109375" style="255" customWidth="1"/>
    <col min="9991" max="9995" width="7.7109375" style="255" customWidth="1"/>
    <col min="9996" max="10012" width="4" style="255" customWidth="1"/>
    <col min="10013" max="10013" width="4.140625" style="255" customWidth="1"/>
    <col min="10014" max="10023" width="4" style="255" customWidth="1"/>
    <col min="10024" max="10240" width="9.140625" style="255"/>
    <col min="10241" max="10241" width="4.42578125" style="255" customWidth="1"/>
    <col min="10242" max="10242" width="9.140625" style="255"/>
    <col min="10243" max="10243" width="57.85546875" style="255" customWidth="1"/>
    <col min="10244" max="10246" width="5.7109375" style="255" customWidth="1"/>
    <col min="10247" max="10251" width="7.7109375" style="255" customWidth="1"/>
    <col min="10252" max="10268" width="4" style="255" customWidth="1"/>
    <col min="10269" max="10269" width="4.140625" style="255" customWidth="1"/>
    <col min="10270" max="10279" width="4" style="255" customWidth="1"/>
    <col min="10280" max="10496" width="9.140625" style="255"/>
    <col min="10497" max="10497" width="4.42578125" style="255" customWidth="1"/>
    <col min="10498" max="10498" width="9.140625" style="255"/>
    <col min="10499" max="10499" width="57.85546875" style="255" customWidth="1"/>
    <col min="10500" max="10502" width="5.7109375" style="255" customWidth="1"/>
    <col min="10503" max="10507" width="7.7109375" style="255" customWidth="1"/>
    <col min="10508" max="10524" width="4" style="255" customWidth="1"/>
    <col min="10525" max="10525" width="4.140625" style="255" customWidth="1"/>
    <col min="10526" max="10535" width="4" style="255" customWidth="1"/>
    <col min="10536" max="10752" width="9.140625" style="255"/>
    <col min="10753" max="10753" width="4.42578125" style="255" customWidth="1"/>
    <col min="10754" max="10754" width="9.140625" style="255"/>
    <col min="10755" max="10755" width="57.85546875" style="255" customWidth="1"/>
    <col min="10756" max="10758" width="5.7109375" style="255" customWidth="1"/>
    <col min="10759" max="10763" width="7.7109375" style="255" customWidth="1"/>
    <col min="10764" max="10780" width="4" style="255" customWidth="1"/>
    <col min="10781" max="10781" width="4.140625" style="255" customWidth="1"/>
    <col min="10782" max="10791" width="4" style="255" customWidth="1"/>
    <col min="10792" max="11008" width="9.140625" style="255"/>
    <col min="11009" max="11009" width="4.42578125" style="255" customWidth="1"/>
    <col min="11010" max="11010" width="9.140625" style="255"/>
    <col min="11011" max="11011" width="57.85546875" style="255" customWidth="1"/>
    <col min="11012" max="11014" width="5.7109375" style="255" customWidth="1"/>
    <col min="11015" max="11019" width="7.7109375" style="255" customWidth="1"/>
    <col min="11020" max="11036" width="4" style="255" customWidth="1"/>
    <col min="11037" max="11037" width="4.140625" style="255" customWidth="1"/>
    <col min="11038" max="11047" width="4" style="255" customWidth="1"/>
    <col min="11048" max="11264" width="9.140625" style="255"/>
    <col min="11265" max="11265" width="4.42578125" style="255" customWidth="1"/>
    <col min="11266" max="11266" width="9.140625" style="255"/>
    <col min="11267" max="11267" width="57.85546875" style="255" customWidth="1"/>
    <col min="11268" max="11270" width="5.7109375" style="255" customWidth="1"/>
    <col min="11271" max="11275" width="7.7109375" style="255" customWidth="1"/>
    <col min="11276" max="11292" width="4" style="255" customWidth="1"/>
    <col min="11293" max="11293" width="4.140625" style="255" customWidth="1"/>
    <col min="11294" max="11303" width="4" style="255" customWidth="1"/>
    <col min="11304" max="11520" width="9.140625" style="255"/>
    <col min="11521" max="11521" width="4.42578125" style="255" customWidth="1"/>
    <col min="11522" max="11522" width="9.140625" style="255"/>
    <col min="11523" max="11523" width="57.85546875" style="255" customWidth="1"/>
    <col min="11524" max="11526" width="5.7109375" style="255" customWidth="1"/>
    <col min="11527" max="11531" width="7.7109375" style="255" customWidth="1"/>
    <col min="11532" max="11548" width="4" style="255" customWidth="1"/>
    <col min="11549" max="11549" width="4.140625" style="255" customWidth="1"/>
    <col min="11550" max="11559" width="4" style="255" customWidth="1"/>
    <col min="11560" max="11776" width="9.140625" style="255"/>
    <col min="11777" max="11777" width="4.42578125" style="255" customWidth="1"/>
    <col min="11778" max="11778" width="9.140625" style="255"/>
    <col min="11779" max="11779" width="57.85546875" style="255" customWidth="1"/>
    <col min="11780" max="11782" width="5.7109375" style="255" customWidth="1"/>
    <col min="11783" max="11787" width="7.7109375" style="255" customWidth="1"/>
    <col min="11788" max="11804" width="4" style="255" customWidth="1"/>
    <col min="11805" max="11805" width="4.140625" style="255" customWidth="1"/>
    <col min="11806" max="11815" width="4" style="255" customWidth="1"/>
    <col min="11816" max="12032" width="9.140625" style="255"/>
    <col min="12033" max="12033" width="4.42578125" style="255" customWidth="1"/>
    <col min="12034" max="12034" width="9.140625" style="255"/>
    <col min="12035" max="12035" width="57.85546875" style="255" customWidth="1"/>
    <col min="12036" max="12038" width="5.7109375" style="255" customWidth="1"/>
    <col min="12039" max="12043" width="7.7109375" style="255" customWidth="1"/>
    <col min="12044" max="12060" width="4" style="255" customWidth="1"/>
    <col min="12061" max="12061" width="4.140625" style="255" customWidth="1"/>
    <col min="12062" max="12071" width="4" style="255" customWidth="1"/>
    <col min="12072" max="12288" width="9.140625" style="255"/>
    <col min="12289" max="12289" width="4.42578125" style="255" customWidth="1"/>
    <col min="12290" max="12290" width="9.140625" style="255"/>
    <col min="12291" max="12291" width="57.85546875" style="255" customWidth="1"/>
    <col min="12292" max="12294" width="5.7109375" style="255" customWidth="1"/>
    <col min="12295" max="12299" width="7.7109375" style="255" customWidth="1"/>
    <col min="12300" max="12316" width="4" style="255" customWidth="1"/>
    <col min="12317" max="12317" width="4.140625" style="255" customWidth="1"/>
    <col min="12318" max="12327" width="4" style="255" customWidth="1"/>
    <col min="12328" max="12544" width="9.140625" style="255"/>
    <col min="12545" max="12545" width="4.42578125" style="255" customWidth="1"/>
    <col min="12546" max="12546" width="9.140625" style="255"/>
    <col min="12547" max="12547" width="57.85546875" style="255" customWidth="1"/>
    <col min="12548" max="12550" width="5.7109375" style="255" customWidth="1"/>
    <col min="12551" max="12555" width="7.7109375" style="255" customWidth="1"/>
    <col min="12556" max="12572" width="4" style="255" customWidth="1"/>
    <col min="12573" max="12573" width="4.140625" style="255" customWidth="1"/>
    <col min="12574" max="12583" width="4" style="255" customWidth="1"/>
    <col min="12584" max="12800" width="9.140625" style="255"/>
    <col min="12801" max="12801" width="4.42578125" style="255" customWidth="1"/>
    <col min="12802" max="12802" width="9.140625" style="255"/>
    <col min="12803" max="12803" width="57.85546875" style="255" customWidth="1"/>
    <col min="12804" max="12806" width="5.7109375" style="255" customWidth="1"/>
    <col min="12807" max="12811" width="7.7109375" style="255" customWidth="1"/>
    <col min="12812" max="12828" width="4" style="255" customWidth="1"/>
    <col min="12829" max="12829" width="4.140625" style="255" customWidth="1"/>
    <col min="12830" max="12839" width="4" style="255" customWidth="1"/>
    <col min="12840" max="13056" width="9.140625" style="255"/>
    <col min="13057" max="13057" width="4.42578125" style="255" customWidth="1"/>
    <col min="13058" max="13058" width="9.140625" style="255"/>
    <col min="13059" max="13059" width="57.85546875" style="255" customWidth="1"/>
    <col min="13060" max="13062" width="5.7109375" style="255" customWidth="1"/>
    <col min="13063" max="13067" width="7.7109375" style="255" customWidth="1"/>
    <col min="13068" max="13084" width="4" style="255" customWidth="1"/>
    <col min="13085" max="13085" width="4.140625" style="255" customWidth="1"/>
    <col min="13086" max="13095" width="4" style="255" customWidth="1"/>
    <col min="13096" max="13312" width="9.140625" style="255"/>
    <col min="13313" max="13313" width="4.42578125" style="255" customWidth="1"/>
    <col min="13314" max="13314" width="9.140625" style="255"/>
    <col min="13315" max="13315" width="57.85546875" style="255" customWidth="1"/>
    <col min="13316" max="13318" width="5.7109375" style="255" customWidth="1"/>
    <col min="13319" max="13323" width="7.7109375" style="255" customWidth="1"/>
    <col min="13324" max="13340" width="4" style="255" customWidth="1"/>
    <col min="13341" max="13341" width="4.140625" style="255" customWidth="1"/>
    <col min="13342" max="13351" width="4" style="255" customWidth="1"/>
    <col min="13352" max="13568" width="9.140625" style="255"/>
    <col min="13569" max="13569" width="4.42578125" style="255" customWidth="1"/>
    <col min="13570" max="13570" width="9.140625" style="255"/>
    <col min="13571" max="13571" width="57.85546875" style="255" customWidth="1"/>
    <col min="13572" max="13574" width="5.7109375" style="255" customWidth="1"/>
    <col min="13575" max="13579" width="7.7109375" style="255" customWidth="1"/>
    <col min="13580" max="13596" width="4" style="255" customWidth="1"/>
    <col min="13597" max="13597" width="4.140625" style="255" customWidth="1"/>
    <col min="13598" max="13607" width="4" style="255" customWidth="1"/>
    <col min="13608" max="13824" width="9.140625" style="255"/>
    <col min="13825" max="13825" width="4.42578125" style="255" customWidth="1"/>
    <col min="13826" max="13826" width="9.140625" style="255"/>
    <col min="13827" max="13827" width="57.85546875" style="255" customWidth="1"/>
    <col min="13828" max="13830" width="5.7109375" style="255" customWidth="1"/>
    <col min="13831" max="13835" width="7.7109375" style="255" customWidth="1"/>
    <col min="13836" max="13852" width="4" style="255" customWidth="1"/>
    <col min="13853" max="13853" width="4.140625" style="255" customWidth="1"/>
    <col min="13854" max="13863" width="4" style="255" customWidth="1"/>
    <col min="13864" max="14080" width="9.140625" style="255"/>
    <col min="14081" max="14081" width="4.42578125" style="255" customWidth="1"/>
    <col min="14082" max="14082" width="9.140625" style="255"/>
    <col min="14083" max="14083" width="57.85546875" style="255" customWidth="1"/>
    <col min="14084" max="14086" width="5.7109375" style="255" customWidth="1"/>
    <col min="14087" max="14091" width="7.7109375" style="255" customWidth="1"/>
    <col min="14092" max="14108" width="4" style="255" customWidth="1"/>
    <col min="14109" max="14109" width="4.140625" style="255" customWidth="1"/>
    <col min="14110" max="14119" width="4" style="255" customWidth="1"/>
    <col min="14120" max="14336" width="9.140625" style="255"/>
    <col min="14337" max="14337" width="4.42578125" style="255" customWidth="1"/>
    <col min="14338" max="14338" width="9.140625" style="255"/>
    <col min="14339" max="14339" width="57.85546875" style="255" customWidth="1"/>
    <col min="14340" max="14342" width="5.7109375" style="255" customWidth="1"/>
    <col min="14343" max="14347" width="7.7109375" style="255" customWidth="1"/>
    <col min="14348" max="14364" width="4" style="255" customWidth="1"/>
    <col min="14365" max="14365" width="4.140625" style="255" customWidth="1"/>
    <col min="14366" max="14375" width="4" style="255" customWidth="1"/>
    <col min="14376" max="14592" width="9.140625" style="255"/>
    <col min="14593" max="14593" width="4.42578125" style="255" customWidth="1"/>
    <col min="14594" max="14594" width="9.140625" style="255"/>
    <col min="14595" max="14595" width="57.85546875" style="255" customWidth="1"/>
    <col min="14596" max="14598" width="5.7109375" style="255" customWidth="1"/>
    <col min="14599" max="14603" width="7.7109375" style="255" customWidth="1"/>
    <col min="14604" max="14620" width="4" style="255" customWidth="1"/>
    <col min="14621" max="14621" width="4.140625" style="255" customWidth="1"/>
    <col min="14622" max="14631" width="4" style="255" customWidth="1"/>
    <col min="14632" max="14848" width="9.140625" style="255"/>
    <col min="14849" max="14849" width="4.42578125" style="255" customWidth="1"/>
    <col min="14850" max="14850" width="9.140625" style="255"/>
    <col min="14851" max="14851" width="57.85546875" style="255" customWidth="1"/>
    <col min="14852" max="14854" width="5.7109375" style="255" customWidth="1"/>
    <col min="14855" max="14859" width="7.7109375" style="255" customWidth="1"/>
    <col min="14860" max="14876" width="4" style="255" customWidth="1"/>
    <col min="14877" max="14877" width="4.140625" style="255" customWidth="1"/>
    <col min="14878" max="14887" width="4" style="255" customWidth="1"/>
    <col min="14888" max="15104" width="9.140625" style="255"/>
    <col min="15105" max="15105" width="4.42578125" style="255" customWidth="1"/>
    <col min="15106" max="15106" width="9.140625" style="255"/>
    <col min="15107" max="15107" width="57.85546875" style="255" customWidth="1"/>
    <col min="15108" max="15110" width="5.7109375" style="255" customWidth="1"/>
    <col min="15111" max="15115" width="7.7109375" style="255" customWidth="1"/>
    <col min="15116" max="15132" width="4" style="255" customWidth="1"/>
    <col min="15133" max="15133" width="4.140625" style="255" customWidth="1"/>
    <col min="15134" max="15143" width="4" style="255" customWidth="1"/>
    <col min="15144" max="15360" width="9.140625" style="255"/>
    <col min="15361" max="15361" width="4.42578125" style="255" customWidth="1"/>
    <col min="15362" max="15362" width="9.140625" style="255"/>
    <col min="15363" max="15363" width="57.85546875" style="255" customWidth="1"/>
    <col min="15364" max="15366" width="5.7109375" style="255" customWidth="1"/>
    <col min="15367" max="15371" width="7.7109375" style="255" customWidth="1"/>
    <col min="15372" max="15388" width="4" style="255" customWidth="1"/>
    <col min="15389" max="15389" width="4.140625" style="255" customWidth="1"/>
    <col min="15390" max="15399" width="4" style="255" customWidth="1"/>
    <col min="15400" max="15616" width="9.140625" style="255"/>
    <col min="15617" max="15617" width="4.42578125" style="255" customWidth="1"/>
    <col min="15618" max="15618" width="9.140625" style="255"/>
    <col min="15619" max="15619" width="57.85546875" style="255" customWidth="1"/>
    <col min="15620" max="15622" width="5.7109375" style="255" customWidth="1"/>
    <col min="15623" max="15627" width="7.7109375" style="255" customWidth="1"/>
    <col min="15628" max="15644" width="4" style="255" customWidth="1"/>
    <col min="15645" max="15645" width="4.140625" style="255" customWidth="1"/>
    <col min="15646" max="15655" width="4" style="255" customWidth="1"/>
    <col min="15656" max="15872" width="9.140625" style="255"/>
    <col min="15873" max="15873" width="4.42578125" style="255" customWidth="1"/>
    <col min="15874" max="15874" width="9.140625" style="255"/>
    <col min="15875" max="15875" width="57.85546875" style="255" customWidth="1"/>
    <col min="15876" max="15878" width="5.7109375" style="255" customWidth="1"/>
    <col min="15879" max="15883" width="7.7109375" style="255" customWidth="1"/>
    <col min="15884" max="15900" width="4" style="255" customWidth="1"/>
    <col min="15901" max="15901" width="4.140625" style="255" customWidth="1"/>
    <col min="15902" max="15911" width="4" style="255" customWidth="1"/>
    <col min="15912" max="16128" width="9.140625" style="255"/>
    <col min="16129" max="16129" width="4.42578125" style="255" customWidth="1"/>
    <col min="16130" max="16130" width="9.140625" style="255"/>
    <col min="16131" max="16131" width="57.85546875" style="255" customWidth="1"/>
    <col min="16132" max="16134" width="5.7109375" style="255" customWidth="1"/>
    <col min="16135" max="16139" width="7.7109375" style="255" customWidth="1"/>
    <col min="16140" max="16156" width="4" style="255" customWidth="1"/>
    <col min="16157" max="16157" width="4.140625" style="255" customWidth="1"/>
    <col min="16158" max="16167" width="4" style="255" customWidth="1"/>
    <col min="16168" max="16384" width="9.140625" style="255"/>
  </cols>
  <sheetData>
    <row r="3" spans="1:27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252"/>
      <c r="AA3" s="252"/>
    </row>
    <row r="4" spans="1:27" ht="13.5" thickBo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</row>
    <row r="5" spans="1:27" x14ac:dyDescent="0.2">
      <c r="A5" s="265"/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  <c r="P5" s="249"/>
      <c r="Q5" s="249"/>
      <c r="R5" s="249"/>
      <c r="S5" s="249"/>
      <c r="T5" s="249"/>
      <c r="U5" s="249"/>
      <c r="V5" s="249"/>
      <c r="W5" s="249"/>
      <c r="X5" s="249"/>
      <c r="Y5" s="249"/>
      <c r="Z5" s="249"/>
      <c r="AA5" s="250"/>
    </row>
    <row r="6" spans="1:27" ht="22.5" x14ac:dyDescent="0.2">
      <c r="A6" s="266"/>
      <c r="B6" s="251" t="s">
        <v>211</v>
      </c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3"/>
    </row>
    <row r="7" spans="1:27" x14ac:dyDescent="0.2">
      <c r="A7" s="266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3"/>
    </row>
    <row r="8" spans="1:27" ht="18" x14ac:dyDescent="0.2">
      <c r="A8" s="266"/>
      <c r="B8" s="254" t="s">
        <v>0</v>
      </c>
      <c r="D8" s="254" t="s">
        <v>212</v>
      </c>
      <c r="E8" s="254"/>
      <c r="F8" s="254"/>
      <c r="G8" s="254"/>
      <c r="H8" s="254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Y8" s="252"/>
      <c r="Z8" s="252"/>
      <c r="AA8" s="253"/>
    </row>
    <row r="9" spans="1:27" ht="20.25" x14ac:dyDescent="0.2">
      <c r="A9" s="266"/>
      <c r="B9" s="256" t="s">
        <v>81</v>
      </c>
      <c r="D9" s="257" t="s">
        <v>213</v>
      </c>
      <c r="E9" s="258"/>
      <c r="F9" s="258"/>
      <c r="G9" s="258"/>
      <c r="H9" s="258"/>
      <c r="I9" s="258"/>
      <c r="J9" s="252"/>
      <c r="K9" s="252"/>
      <c r="L9" s="252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2"/>
      <c r="AA9" s="253"/>
    </row>
    <row r="10" spans="1:27" ht="20.25" x14ac:dyDescent="0.2">
      <c r="A10" s="266"/>
      <c r="B10" s="256" t="s">
        <v>63</v>
      </c>
      <c r="D10" s="258" t="s">
        <v>214</v>
      </c>
      <c r="E10" s="258"/>
      <c r="F10" s="258"/>
      <c r="G10" s="258"/>
      <c r="H10" s="258"/>
      <c r="I10" s="258"/>
      <c r="J10" s="252"/>
      <c r="K10" s="252"/>
      <c r="L10" s="252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2"/>
      <c r="AA10" s="253"/>
    </row>
    <row r="11" spans="1:27" ht="20.25" x14ac:dyDescent="0.2">
      <c r="A11" s="266"/>
      <c r="B11" s="256" t="s">
        <v>62</v>
      </c>
      <c r="D11" s="258" t="s">
        <v>77</v>
      </c>
      <c r="E11" s="258"/>
      <c r="F11" s="258"/>
      <c r="G11" s="258"/>
      <c r="H11" s="258"/>
      <c r="I11" s="258"/>
      <c r="J11" s="252"/>
      <c r="K11" s="252"/>
      <c r="L11" s="252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2"/>
      <c r="AA11" s="253"/>
    </row>
    <row r="12" spans="1:27" ht="20.25" x14ac:dyDescent="0.2">
      <c r="A12" s="266"/>
      <c r="B12" s="252"/>
      <c r="C12" s="252"/>
      <c r="D12" s="252"/>
      <c r="E12" s="252"/>
      <c r="F12" s="252"/>
      <c r="G12" s="252"/>
      <c r="H12" s="252"/>
      <c r="I12" s="258"/>
      <c r="J12" s="252"/>
      <c r="K12" s="252"/>
      <c r="L12" s="252"/>
      <c r="M12" s="259"/>
      <c r="N12" s="259"/>
      <c r="O12" s="259"/>
      <c r="P12" s="259"/>
      <c r="Q12" s="259"/>
      <c r="R12" s="259"/>
      <c r="S12" s="259"/>
      <c r="T12" s="259"/>
      <c r="U12" s="259"/>
      <c r="V12" s="259"/>
      <c r="W12" s="259"/>
      <c r="X12" s="259"/>
      <c r="Y12" s="259"/>
      <c r="Z12" s="252"/>
      <c r="AA12" s="253"/>
    </row>
    <row r="13" spans="1:27" ht="21" thickBot="1" x14ac:dyDescent="0.25">
      <c r="A13" s="266"/>
      <c r="B13" s="259"/>
      <c r="C13" s="259"/>
      <c r="D13" s="259"/>
      <c r="E13" s="259"/>
      <c r="F13" s="259"/>
      <c r="G13" s="259"/>
      <c r="H13" s="259"/>
      <c r="I13" s="259"/>
      <c r="J13" s="252"/>
      <c r="K13" s="252"/>
      <c r="L13" s="252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2"/>
      <c r="AA13" s="253"/>
    </row>
    <row r="14" spans="1:27" ht="40.9" customHeight="1" thickBot="1" x14ac:dyDescent="0.25">
      <c r="A14" s="266"/>
      <c r="B14" s="297" t="s">
        <v>215</v>
      </c>
      <c r="C14" s="298"/>
      <c r="D14" s="298"/>
      <c r="E14" s="298"/>
      <c r="F14" s="299"/>
      <c r="G14" s="260">
        <v>2295</v>
      </c>
      <c r="H14" s="261" t="s">
        <v>216</v>
      </c>
      <c r="I14" s="262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2"/>
      <c r="AA14" s="253"/>
    </row>
    <row r="15" spans="1:27" ht="77.45" customHeight="1" thickBot="1" x14ac:dyDescent="0.25">
      <c r="A15" s="266"/>
      <c r="B15" s="300" t="s">
        <v>217</v>
      </c>
      <c r="C15" s="301"/>
      <c r="D15" s="301"/>
      <c r="E15" s="301"/>
      <c r="F15" s="302"/>
      <c r="G15" s="260">
        <v>107.7</v>
      </c>
      <c r="H15" s="261" t="s">
        <v>59</v>
      </c>
      <c r="I15" s="262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2"/>
      <c r="AA15" s="253"/>
    </row>
    <row r="16" spans="1:27" ht="78" customHeight="1" thickBot="1" x14ac:dyDescent="0.25">
      <c r="A16" s="266"/>
      <c r="B16" s="300" t="s">
        <v>218</v>
      </c>
      <c r="C16" s="301"/>
      <c r="D16" s="301"/>
      <c r="E16" s="301"/>
      <c r="F16" s="302"/>
      <c r="G16" s="260">
        <v>5</v>
      </c>
      <c r="H16" s="261" t="s">
        <v>59</v>
      </c>
      <c r="I16" s="262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2"/>
      <c r="AA16" s="253"/>
    </row>
    <row r="17" spans="1:27" ht="54.6" customHeight="1" thickBot="1" x14ac:dyDescent="0.25">
      <c r="A17" s="266"/>
      <c r="B17" s="303" t="s">
        <v>219</v>
      </c>
      <c r="C17" s="304"/>
      <c r="D17" s="304"/>
      <c r="E17" s="304"/>
      <c r="F17" s="305"/>
      <c r="G17" s="260">
        <v>63</v>
      </c>
      <c r="H17" s="261" t="s">
        <v>59</v>
      </c>
      <c r="I17" s="262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2"/>
      <c r="AA17" s="253"/>
    </row>
    <row r="18" spans="1:27" ht="85.15" customHeight="1" thickBot="1" x14ac:dyDescent="0.25">
      <c r="A18" s="266"/>
      <c r="B18" s="300" t="s">
        <v>220</v>
      </c>
      <c r="C18" s="301"/>
      <c r="D18" s="301"/>
      <c r="E18" s="301"/>
      <c r="F18" s="302"/>
      <c r="G18" s="260">
        <v>106</v>
      </c>
      <c r="H18" s="261" t="s">
        <v>59</v>
      </c>
      <c r="I18" s="262"/>
      <c r="J18" s="259"/>
      <c r="K18" s="259"/>
      <c r="L18" s="259"/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2"/>
      <c r="AA18" s="253"/>
    </row>
    <row r="19" spans="1:27" ht="75" customHeight="1" thickBot="1" x14ac:dyDescent="0.25">
      <c r="A19" s="266"/>
      <c r="B19" s="293" t="s">
        <v>221</v>
      </c>
      <c r="C19" s="294"/>
      <c r="D19" s="294"/>
      <c r="E19" s="294"/>
      <c r="F19" s="295"/>
      <c r="G19" s="260" t="s">
        <v>222</v>
      </c>
      <c r="H19" s="261" t="s">
        <v>59</v>
      </c>
      <c r="I19" s="262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2"/>
      <c r="AA19" s="253"/>
    </row>
    <row r="20" spans="1:27" ht="20.25" x14ac:dyDescent="0.2">
      <c r="A20" s="266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2"/>
      <c r="AA20" s="253"/>
    </row>
    <row r="21" spans="1:27" ht="20.25" x14ac:dyDescent="0.2">
      <c r="A21" s="266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2"/>
      <c r="AA21" s="253"/>
    </row>
    <row r="22" spans="1:27" ht="20.25" x14ac:dyDescent="0.2">
      <c r="A22" s="266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2"/>
      <c r="AA22" s="253"/>
    </row>
    <row r="23" spans="1:27" ht="20.25" x14ac:dyDescent="0.2">
      <c r="A23" s="266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2"/>
      <c r="AA23" s="253"/>
    </row>
    <row r="24" spans="1:27" ht="20.25" x14ac:dyDescent="0.2">
      <c r="A24" s="266"/>
      <c r="B24" s="259"/>
      <c r="C24" s="259"/>
      <c r="D24" s="259"/>
      <c r="E24" s="259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2"/>
      <c r="AA24" s="253"/>
    </row>
    <row r="25" spans="1:27" ht="20.25" x14ac:dyDescent="0.2">
      <c r="A25" s="266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2"/>
      <c r="AA25" s="253"/>
    </row>
    <row r="26" spans="1:27" ht="20.25" x14ac:dyDescent="0.2">
      <c r="A26" s="266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2"/>
      <c r="AA26" s="253"/>
    </row>
    <row r="27" spans="1:27" x14ac:dyDescent="0.2">
      <c r="A27" s="266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3"/>
    </row>
    <row r="28" spans="1:27" ht="13.5" thickBot="1" x14ac:dyDescent="0.25">
      <c r="A28" s="267"/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4"/>
    </row>
    <row r="29" spans="1:27" ht="18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96"/>
      <c r="Q29" s="296"/>
      <c r="R29" s="296"/>
      <c r="S29" s="296"/>
      <c r="T29" s="296"/>
      <c r="U29" s="296"/>
      <c r="V29" s="296"/>
      <c r="W29" s="296"/>
      <c r="X29" s="296"/>
      <c r="Y29" s="296"/>
      <c r="Z29" s="296"/>
      <c r="AA29" s="296"/>
    </row>
  </sheetData>
  <mergeCells count="7">
    <mergeCell ref="B19:F19"/>
    <mergeCell ref="P29:AA29"/>
    <mergeCell ref="B14:F14"/>
    <mergeCell ref="B15:F15"/>
    <mergeCell ref="B16:F16"/>
    <mergeCell ref="B17:F17"/>
    <mergeCell ref="B18:F1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03"/>
  <sheetViews>
    <sheetView tabSelected="1" view="pageBreakPreview" topLeftCell="A172" zoomScale="60" zoomScaleNormal="60" workbookViewId="0">
      <selection activeCell="C128" sqref="C128"/>
    </sheetView>
  </sheetViews>
  <sheetFormatPr defaultColWidth="11.42578125" defaultRowHeight="18" customHeight="1" x14ac:dyDescent="0.2"/>
  <cols>
    <col min="1" max="1" width="8.140625" style="154" customWidth="1"/>
    <col min="2" max="2" width="9.5703125" style="154" customWidth="1"/>
    <col min="3" max="3" width="9.7109375" style="154" customWidth="1"/>
    <col min="4" max="4" width="5.140625" style="154" customWidth="1"/>
    <col min="5" max="5" width="4.42578125" style="7" customWidth="1"/>
    <col min="6" max="6" width="32.5703125" style="7" customWidth="1"/>
    <col min="7" max="7" width="35.42578125" style="7" customWidth="1"/>
    <col min="8" max="8" width="6.42578125" style="7" customWidth="1"/>
    <col min="9" max="9" width="6" style="7" customWidth="1"/>
    <col min="10" max="10" width="9" style="7" customWidth="1"/>
    <col min="11" max="15" width="7.28515625" style="7" customWidth="1"/>
    <col min="16" max="32" width="4.28515625" style="7" customWidth="1"/>
    <col min="33" max="33" width="4.5703125" style="7" customWidth="1"/>
    <col min="34" max="43" width="4.28515625" style="7" customWidth="1"/>
    <col min="44" max="44" width="5.85546875" style="7" customWidth="1"/>
    <col min="45" max="45" width="8" style="7" customWidth="1"/>
    <col min="46" max="46" width="13.28515625" style="7" customWidth="1"/>
    <col min="47" max="53" width="11.42578125" style="7" customWidth="1"/>
    <col min="54" max="54" width="37.28515625" style="7" bestFit="1" customWidth="1"/>
    <col min="55" max="57" width="11.42578125" style="7" customWidth="1"/>
    <col min="58" max="58" width="37.28515625" style="7" bestFit="1" customWidth="1"/>
    <col min="59" max="60" width="14.140625" style="7" customWidth="1"/>
    <col min="61" max="61" width="17.28515625" style="7" customWidth="1"/>
    <col min="62" max="63" width="11.42578125" style="7" customWidth="1"/>
    <col min="64" max="64" width="59.7109375" style="7" bestFit="1" customWidth="1"/>
    <col min="65" max="16384" width="11.42578125" style="7"/>
  </cols>
  <sheetData>
    <row r="1" spans="1:46" ht="15.75" customHeight="1" x14ac:dyDescent="0.2">
      <c r="E1" s="447"/>
      <c r="F1" s="448"/>
      <c r="G1" s="449"/>
      <c r="H1" s="450" t="s">
        <v>204</v>
      </c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2"/>
      <c r="AF1" s="456" t="s">
        <v>205</v>
      </c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8"/>
    </row>
    <row r="2" spans="1:46" ht="15.75" customHeight="1" x14ac:dyDescent="0.2">
      <c r="E2" s="459" t="s">
        <v>127</v>
      </c>
      <c r="F2" s="460"/>
      <c r="G2" s="461"/>
      <c r="H2" s="453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  <c r="AA2" s="454"/>
      <c r="AB2" s="454"/>
      <c r="AC2" s="454"/>
      <c r="AD2" s="454"/>
      <c r="AE2" s="455"/>
      <c r="AF2" s="309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1"/>
    </row>
    <row r="3" spans="1:46" ht="39" x14ac:dyDescent="0.2">
      <c r="E3" s="459"/>
      <c r="F3" s="460"/>
      <c r="G3" s="461"/>
      <c r="H3" s="228"/>
      <c r="I3" s="224"/>
      <c r="J3" s="224"/>
      <c r="K3" s="224"/>
      <c r="L3" s="9"/>
      <c r="M3" s="224"/>
      <c r="N3" s="224"/>
      <c r="O3" s="224"/>
      <c r="P3" s="10"/>
      <c r="Q3" s="224"/>
      <c r="R3" s="224"/>
      <c r="S3" s="10"/>
      <c r="T3" s="247"/>
      <c r="U3" s="224"/>
      <c r="V3" s="224"/>
      <c r="W3" s="224"/>
      <c r="X3" s="224"/>
      <c r="Y3" s="224"/>
      <c r="Z3" s="224"/>
      <c r="AA3" s="224"/>
      <c r="AB3" s="225"/>
      <c r="AC3" s="225"/>
      <c r="AD3" s="225"/>
      <c r="AE3" s="225"/>
      <c r="AF3" s="238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40"/>
    </row>
    <row r="4" spans="1:46" ht="39" x14ac:dyDescent="0.2">
      <c r="E4" s="315" t="s">
        <v>60</v>
      </c>
      <c r="F4" s="316"/>
      <c r="G4" s="317"/>
      <c r="H4" s="228" t="s">
        <v>81</v>
      </c>
      <c r="I4" s="224"/>
      <c r="J4" s="224"/>
      <c r="K4" s="224"/>
      <c r="L4" s="9" t="s">
        <v>82</v>
      </c>
      <c r="M4" s="224"/>
      <c r="N4" s="224"/>
      <c r="O4" s="224"/>
      <c r="P4" s="10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8"/>
      <c r="AB4" s="11"/>
      <c r="AC4" s="227"/>
      <c r="AD4" s="227"/>
      <c r="AE4" s="227"/>
      <c r="AF4" s="312"/>
      <c r="AG4" s="313"/>
      <c r="AH4" s="313"/>
      <c r="AI4" s="313"/>
      <c r="AJ4" s="313"/>
      <c r="AK4" s="313"/>
      <c r="AL4" s="313"/>
      <c r="AM4" s="313"/>
      <c r="AN4" s="313"/>
      <c r="AO4" s="313"/>
      <c r="AP4" s="313"/>
      <c r="AQ4" s="314"/>
    </row>
    <row r="5" spans="1:46" ht="15.75" x14ac:dyDescent="0.2">
      <c r="E5" s="441" t="s">
        <v>78</v>
      </c>
      <c r="F5" s="442"/>
      <c r="G5" s="443"/>
      <c r="H5" s="228" t="s">
        <v>63</v>
      </c>
      <c r="I5" s="222"/>
      <c r="J5" s="222"/>
      <c r="K5" s="222"/>
      <c r="L5" s="9" t="s">
        <v>80</v>
      </c>
      <c r="M5" s="11"/>
      <c r="N5" s="222"/>
      <c r="O5" s="9"/>
      <c r="P5" s="9"/>
      <c r="R5" s="9"/>
      <c r="S5" s="9"/>
      <c r="T5" s="9"/>
      <c r="U5" s="9"/>
      <c r="V5" s="9"/>
      <c r="W5" s="9"/>
      <c r="X5" s="9"/>
      <c r="Y5" s="9"/>
      <c r="Z5" s="228"/>
      <c r="AA5" s="228"/>
      <c r="AB5" s="11"/>
      <c r="AC5" s="227"/>
      <c r="AD5" s="227"/>
      <c r="AE5" s="227"/>
      <c r="AF5" s="312" t="s">
        <v>206</v>
      </c>
      <c r="AG5" s="313"/>
      <c r="AH5" s="313"/>
      <c r="AI5" s="313"/>
      <c r="AJ5" s="313"/>
      <c r="AK5" s="313"/>
      <c r="AL5" s="313"/>
      <c r="AM5" s="313"/>
      <c r="AN5" s="313"/>
      <c r="AO5" s="313"/>
      <c r="AP5" s="313"/>
      <c r="AQ5" s="314"/>
    </row>
    <row r="6" spans="1:46" ht="15.75" x14ac:dyDescent="0.2">
      <c r="E6" s="315" t="s">
        <v>56</v>
      </c>
      <c r="F6" s="316"/>
      <c r="G6" s="317"/>
      <c r="H6" s="228" t="s">
        <v>62</v>
      </c>
      <c r="I6" s="222"/>
      <c r="J6" s="222"/>
      <c r="K6" s="228"/>
      <c r="L6" s="9" t="s">
        <v>77</v>
      </c>
      <c r="M6" s="11"/>
      <c r="N6" s="9"/>
      <c r="O6" s="9"/>
      <c r="P6" s="8"/>
      <c r="R6" s="222"/>
      <c r="S6" s="9"/>
      <c r="T6" s="9"/>
      <c r="U6" s="9"/>
      <c r="V6" s="9"/>
      <c r="W6" s="9"/>
      <c r="X6" s="9"/>
      <c r="Y6" s="9"/>
      <c r="Z6" s="228"/>
      <c r="AA6" s="228"/>
      <c r="AB6" s="11"/>
      <c r="AC6" s="228"/>
      <c r="AD6" s="228"/>
      <c r="AE6" s="228"/>
      <c r="AF6" s="312" t="s">
        <v>207</v>
      </c>
      <c r="AG6" s="313"/>
      <c r="AH6" s="313"/>
      <c r="AI6" s="313"/>
      <c r="AJ6" s="313"/>
      <c r="AK6" s="313"/>
      <c r="AL6" s="313"/>
      <c r="AM6" s="313"/>
      <c r="AN6" s="313"/>
      <c r="AO6" s="313"/>
      <c r="AP6" s="313"/>
      <c r="AQ6" s="314"/>
    </row>
    <row r="7" spans="1:46" ht="15.75" x14ac:dyDescent="0.2">
      <c r="E7" s="315"/>
      <c r="F7" s="316"/>
      <c r="G7" s="317"/>
      <c r="H7" s="228" t="s">
        <v>0</v>
      </c>
      <c r="I7" s="228"/>
      <c r="J7" s="228"/>
      <c r="K7" s="228"/>
      <c r="L7" s="9" t="s">
        <v>89</v>
      </c>
      <c r="M7" s="11"/>
      <c r="N7" s="9"/>
      <c r="O7" s="9"/>
      <c r="P7" s="9"/>
      <c r="R7" s="222"/>
      <c r="S7" s="9"/>
      <c r="T7" s="9"/>
      <c r="U7" s="9"/>
      <c r="V7" s="9"/>
      <c r="W7" s="9"/>
      <c r="X7" s="9"/>
      <c r="Y7" s="9"/>
      <c r="Z7" s="228"/>
      <c r="AA7" s="228"/>
      <c r="AB7" s="11"/>
      <c r="AC7" s="228"/>
      <c r="AD7" s="228"/>
      <c r="AE7" s="228"/>
      <c r="AF7" s="444"/>
      <c r="AG7" s="445"/>
      <c r="AH7" s="445"/>
      <c r="AI7" s="445"/>
      <c r="AJ7" s="445"/>
      <c r="AK7" s="445"/>
      <c r="AL7" s="445"/>
      <c r="AM7" s="445"/>
      <c r="AN7" s="445"/>
      <c r="AO7" s="445"/>
      <c r="AP7" s="445"/>
      <c r="AQ7" s="446"/>
    </row>
    <row r="8" spans="1:46" ht="16.5" thickBot="1" x14ac:dyDescent="0.25">
      <c r="E8" s="306"/>
      <c r="F8" s="307"/>
      <c r="G8" s="308"/>
      <c r="H8" s="12"/>
      <c r="I8" s="228"/>
      <c r="J8" s="228"/>
      <c r="K8" s="228"/>
      <c r="L8" s="9"/>
      <c r="M8" s="13"/>
      <c r="N8" s="13"/>
      <c r="O8" s="13"/>
      <c r="P8" s="13"/>
      <c r="R8" s="9"/>
      <c r="S8" s="9"/>
      <c r="T8" s="9"/>
      <c r="U8" s="9"/>
      <c r="V8" s="9"/>
      <c r="W8" s="9"/>
      <c r="X8" s="9"/>
      <c r="Y8" s="9"/>
      <c r="Z8" s="228"/>
      <c r="AA8" s="228"/>
      <c r="AB8" s="11"/>
      <c r="AC8" s="228"/>
      <c r="AD8" s="228"/>
      <c r="AE8" s="228"/>
      <c r="AF8" s="323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5"/>
    </row>
    <row r="9" spans="1:46" ht="16.5" thickBot="1" x14ac:dyDescent="0.25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6" ht="15.75" x14ac:dyDescent="0.2">
      <c r="E10" s="509" t="s">
        <v>1</v>
      </c>
      <c r="F10" s="421" t="s">
        <v>321</v>
      </c>
      <c r="G10" s="422"/>
      <c r="H10" s="427" t="s">
        <v>3</v>
      </c>
      <c r="I10" s="428"/>
      <c r="J10" s="429"/>
      <c r="K10" s="359" t="s">
        <v>4</v>
      </c>
      <c r="L10" s="347"/>
      <c r="M10" s="347"/>
      <c r="N10" s="347"/>
      <c r="O10" s="347"/>
      <c r="P10" s="359" t="s">
        <v>5</v>
      </c>
      <c r="Q10" s="347"/>
      <c r="R10" s="347"/>
      <c r="S10" s="347"/>
      <c r="T10" s="347"/>
      <c r="U10" s="347"/>
      <c r="V10" s="347"/>
      <c r="W10" s="347"/>
      <c r="X10" s="347"/>
      <c r="Y10" s="347"/>
      <c r="Z10" s="347"/>
      <c r="AA10" s="347"/>
      <c r="AB10" s="347"/>
      <c r="AC10" s="347"/>
      <c r="AD10" s="347"/>
      <c r="AE10" s="347"/>
      <c r="AF10" s="347"/>
      <c r="AG10" s="347"/>
      <c r="AH10" s="347"/>
      <c r="AI10" s="347"/>
      <c r="AJ10" s="347"/>
      <c r="AK10" s="347"/>
      <c r="AL10" s="347"/>
      <c r="AM10" s="347"/>
      <c r="AN10" s="347"/>
      <c r="AO10" s="347"/>
      <c r="AP10" s="347"/>
      <c r="AQ10" s="348"/>
    </row>
    <row r="11" spans="1:46" ht="15.75" x14ac:dyDescent="0.2">
      <c r="E11" s="510"/>
      <c r="F11" s="423"/>
      <c r="G11" s="424"/>
      <c r="H11" s="430"/>
      <c r="I11" s="431"/>
      <c r="J11" s="432"/>
      <c r="K11" s="497" t="s">
        <v>6</v>
      </c>
      <c r="L11" s="367" t="s">
        <v>7</v>
      </c>
      <c r="M11" s="367"/>
      <c r="N11" s="367"/>
      <c r="O11" s="369"/>
      <c r="P11" s="435" t="s">
        <v>118</v>
      </c>
      <c r="Q11" s="436"/>
      <c r="R11" s="436"/>
      <c r="S11" s="437"/>
      <c r="T11" s="435" t="s">
        <v>119</v>
      </c>
      <c r="U11" s="436"/>
      <c r="V11" s="436"/>
      <c r="W11" s="437"/>
      <c r="X11" s="435" t="s">
        <v>120</v>
      </c>
      <c r="Y11" s="436"/>
      <c r="Z11" s="436"/>
      <c r="AA11" s="437"/>
      <c r="AB11" s="435" t="s">
        <v>121</v>
      </c>
      <c r="AC11" s="436"/>
      <c r="AD11" s="436"/>
      <c r="AE11" s="437"/>
      <c r="AF11" s="435" t="s">
        <v>122</v>
      </c>
      <c r="AG11" s="436"/>
      <c r="AH11" s="436"/>
      <c r="AI11" s="437"/>
      <c r="AJ11" s="435" t="s">
        <v>123</v>
      </c>
      <c r="AK11" s="436"/>
      <c r="AL11" s="436"/>
      <c r="AM11" s="437"/>
      <c r="AN11" s="435" t="s">
        <v>124</v>
      </c>
      <c r="AO11" s="436"/>
      <c r="AP11" s="436"/>
      <c r="AQ11" s="437"/>
    </row>
    <row r="12" spans="1:46" ht="15.75" x14ac:dyDescent="0.2">
      <c r="E12" s="510"/>
      <c r="F12" s="423"/>
      <c r="G12" s="424"/>
      <c r="H12" s="378" t="s">
        <v>8</v>
      </c>
      <c r="I12" s="438" t="s">
        <v>9</v>
      </c>
      <c r="J12" s="362" t="s">
        <v>59</v>
      </c>
      <c r="K12" s="385"/>
      <c r="L12" s="367" t="s">
        <v>10</v>
      </c>
      <c r="M12" s="367" t="s">
        <v>11</v>
      </c>
      <c r="N12" s="367" t="s">
        <v>12</v>
      </c>
      <c r="O12" s="369" t="s">
        <v>54</v>
      </c>
      <c r="P12" s="415" t="s">
        <v>320</v>
      </c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6"/>
      <c r="AN12" s="416"/>
      <c r="AO12" s="416"/>
      <c r="AP12" s="416"/>
      <c r="AQ12" s="417"/>
    </row>
    <row r="13" spans="1:46" ht="15.75" x14ac:dyDescent="0.2">
      <c r="E13" s="510"/>
      <c r="F13" s="423"/>
      <c r="G13" s="424"/>
      <c r="H13" s="378"/>
      <c r="I13" s="439"/>
      <c r="J13" s="383"/>
      <c r="K13" s="385"/>
      <c r="L13" s="367"/>
      <c r="M13" s="367"/>
      <c r="N13" s="367"/>
      <c r="O13" s="369"/>
      <c r="P13" s="364" t="s">
        <v>10</v>
      </c>
      <c r="Q13" s="366" t="s">
        <v>11</v>
      </c>
      <c r="R13" s="360" t="s">
        <v>13</v>
      </c>
      <c r="S13" s="362" t="s">
        <v>57</v>
      </c>
      <c r="T13" s="364" t="s">
        <v>10</v>
      </c>
      <c r="U13" s="366" t="s">
        <v>11</v>
      </c>
      <c r="V13" s="360" t="s">
        <v>13</v>
      </c>
      <c r="W13" s="362" t="s">
        <v>57</v>
      </c>
      <c r="X13" s="364" t="s">
        <v>10</v>
      </c>
      <c r="Y13" s="366" t="s">
        <v>11</v>
      </c>
      <c r="Z13" s="360" t="s">
        <v>13</v>
      </c>
      <c r="AA13" s="362" t="s">
        <v>57</v>
      </c>
      <c r="AB13" s="364" t="s">
        <v>10</v>
      </c>
      <c r="AC13" s="366" t="s">
        <v>11</v>
      </c>
      <c r="AD13" s="360" t="s">
        <v>13</v>
      </c>
      <c r="AE13" s="362" t="s">
        <v>57</v>
      </c>
      <c r="AF13" s="364" t="s">
        <v>10</v>
      </c>
      <c r="AG13" s="366" t="s">
        <v>11</v>
      </c>
      <c r="AH13" s="360" t="s">
        <v>13</v>
      </c>
      <c r="AI13" s="362" t="s">
        <v>57</v>
      </c>
      <c r="AJ13" s="364" t="s">
        <v>10</v>
      </c>
      <c r="AK13" s="366" t="s">
        <v>11</v>
      </c>
      <c r="AL13" s="360" t="s">
        <v>13</v>
      </c>
      <c r="AM13" s="362" t="s">
        <v>57</v>
      </c>
      <c r="AN13" s="364" t="s">
        <v>10</v>
      </c>
      <c r="AO13" s="366" t="s">
        <v>11</v>
      </c>
      <c r="AP13" s="360" t="s">
        <v>13</v>
      </c>
      <c r="AQ13" s="362" t="s">
        <v>57</v>
      </c>
    </row>
    <row r="14" spans="1:46" ht="16.5" thickBot="1" x14ac:dyDescent="0.25">
      <c r="E14" s="511"/>
      <c r="F14" s="425"/>
      <c r="G14" s="426"/>
      <c r="H14" s="379"/>
      <c r="I14" s="440"/>
      <c r="J14" s="363"/>
      <c r="K14" s="386"/>
      <c r="L14" s="368"/>
      <c r="M14" s="368"/>
      <c r="N14" s="368"/>
      <c r="O14" s="329"/>
      <c r="P14" s="365"/>
      <c r="Q14" s="350"/>
      <c r="R14" s="361"/>
      <c r="S14" s="363"/>
      <c r="T14" s="365"/>
      <c r="U14" s="350"/>
      <c r="V14" s="361"/>
      <c r="W14" s="363"/>
      <c r="X14" s="365"/>
      <c r="Y14" s="350"/>
      <c r="Z14" s="361"/>
      <c r="AA14" s="363"/>
      <c r="AB14" s="365"/>
      <c r="AC14" s="350"/>
      <c r="AD14" s="361"/>
      <c r="AE14" s="363"/>
      <c r="AF14" s="365"/>
      <c r="AG14" s="350"/>
      <c r="AH14" s="361"/>
      <c r="AI14" s="363"/>
      <c r="AJ14" s="365"/>
      <c r="AK14" s="350"/>
      <c r="AL14" s="361"/>
      <c r="AM14" s="363"/>
      <c r="AN14" s="365"/>
      <c r="AO14" s="350"/>
      <c r="AP14" s="361"/>
      <c r="AQ14" s="363"/>
    </row>
    <row r="15" spans="1:46" s="2" customFormat="1" ht="16.5" thickBot="1" x14ac:dyDescent="0.25">
      <c r="A15" s="154"/>
      <c r="B15" s="154"/>
      <c r="C15" s="154"/>
      <c r="D15" s="154"/>
      <c r="E15" s="15" t="s">
        <v>14</v>
      </c>
      <c r="F15" s="472" t="s">
        <v>15</v>
      </c>
      <c r="G15" s="472"/>
      <c r="H15" s="488"/>
      <c r="I15" s="488"/>
      <c r="J15" s="229"/>
      <c r="K15" s="234"/>
      <c r="L15" s="488"/>
      <c r="M15" s="488"/>
      <c r="N15" s="488"/>
      <c r="O15" s="488"/>
      <c r="P15" s="489"/>
      <c r="Q15" s="489"/>
      <c r="R15" s="489"/>
      <c r="S15" s="489"/>
      <c r="T15" s="489"/>
      <c r="U15" s="489"/>
      <c r="V15" s="489"/>
      <c r="W15" s="489"/>
      <c r="X15" s="489"/>
      <c r="Y15" s="489"/>
      <c r="Z15" s="489"/>
      <c r="AA15" s="489"/>
      <c r="AB15" s="489"/>
      <c r="AC15" s="489"/>
      <c r="AD15" s="489"/>
      <c r="AE15" s="489"/>
      <c r="AF15" s="489"/>
      <c r="AG15" s="489"/>
      <c r="AH15" s="489"/>
      <c r="AI15" s="489"/>
      <c r="AJ15" s="489"/>
      <c r="AK15" s="489"/>
      <c r="AL15" s="489"/>
      <c r="AM15" s="489"/>
      <c r="AN15" s="489"/>
      <c r="AO15" s="489"/>
      <c r="AP15" s="489"/>
      <c r="AQ15" s="490"/>
    </row>
    <row r="16" spans="1:46" x14ac:dyDescent="0.2">
      <c r="E16" s="16" t="s">
        <v>16</v>
      </c>
      <c r="F16" s="505" t="s">
        <v>125</v>
      </c>
      <c r="G16" s="506"/>
      <c r="H16" s="17"/>
      <c r="I16" s="18">
        <v>4</v>
      </c>
      <c r="J16" s="19">
        <v>5</v>
      </c>
      <c r="K16" s="20">
        <f t="shared" ref="K16" si="0">SUM(L16:O16)</f>
        <v>120</v>
      </c>
      <c r="L16" s="21">
        <f>SUM(P16,T16,X16,AB16,AF16,AJ16,AN16)</f>
        <v>0</v>
      </c>
      <c r="M16" s="21">
        <f>SUM(Q16,U16,Y16,AC16,AG16,AK16,AO16)</f>
        <v>0</v>
      </c>
      <c r="N16" s="21">
        <f>SUM(R16,V16,Z16,AD16,AH16,AL16,AP16)</f>
        <v>120</v>
      </c>
      <c r="O16" s="21">
        <f>SUM(S16,W16,AA16,AE16,AI16,AM16,AQ16)</f>
        <v>0</v>
      </c>
      <c r="P16" s="16"/>
      <c r="Q16" s="22"/>
      <c r="R16" s="22"/>
      <c r="S16" s="18"/>
      <c r="T16" s="23"/>
      <c r="U16" s="24"/>
      <c r="V16" s="24"/>
      <c r="W16" s="19"/>
      <c r="X16" s="25"/>
      <c r="Y16" s="26"/>
      <c r="Z16" s="26">
        <v>30</v>
      </c>
      <c r="AA16" s="27"/>
      <c r="AB16" s="20"/>
      <c r="AC16" s="22"/>
      <c r="AD16" s="22">
        <v>30</v>
      </c>
      <c r="AE16" s="19"/>
      <c r="AF16" s="28"/>
      <c r="AG16" s="21"/>
      <c r="AH16" s="21">
        <v>30</v>
      </c>
      <c r="AI16" s="27"/>
      <c r="AJ16" s="28"/>
      <c r="AK16" s="22"/>
      <c r="AL16" s="22">
        <v>30</v>
      </c>
      <c r="AM16" s="19"/>
      <c r="AN16" s="20"/>
      <c r="AO16" s="22"/>
      <c r="AP16" s="22"/>
      <c r="AQ16" s="19"/>
      <c r="AT16" s="104" t="s">
        <v>138</v>
      </c>
    </row>
    <row r="17" spans="5:52" ht="15.75" x14ac:dyDescent="0.2">
      <c r="E17" s="29" t="s">
        <v>17</v>
      </c>
      <c r="F17" s="501" t="s">
        <v>133</v>
      </c>
      <c r="G17" s="502"/>
      <c r="H17" s="17"/>
      <c r="I17" s="18">
        <v>2</v>
      </c>
      <c r="J17" s="30">
        <v>3</v>
      </c>
      <c r="K17" s="20">
        <f t="shared" ref="K17:K22" si="1">SUM(L17:O17)</f>
        <v>30</v>
      </c>
      <c r="L17" s="21">
        <f t="shared" ref="L17:L22" si="2">SUM(P17,T17,X17,AB17,AF17,AJ17,AN17)</f>
        <v>15</v>
      </c>
      <c r="M17" s="21">
        <f t="shared" ref="M17:M22" si="3">SUM(Q17,U17,Y17,AC17,AG17,AK17,AO17)</f>
        <v>0</v>
      </c>
      <c r="N17" s="21">
        <f t="shared" ref="N17:N22" si="4">SUM(R17,V17,Z17,AD17,AH17,AL17,AP17)</f>
        <v>15</v>
      </c>
      <c r="O17" s="21">
        <f t="shared" ref="O17:O22" si="5">SUM(S17,W17,AA17,AE17,AI17,AM17,AQ17)</f>
        <v>0</v>
      </c>
      <c r="P17" s="31">
        <v>15</v>
      </c>
      <c r="Q17" s="4"/>
      <c r="R17" s="4">
        <v>15</v>
      </c>
      <c r="S17" s="32"/>
      <c r="T17" s="33"/>
      <c r="U17" s="4"/>
      <c r="V17" s="4"/>
      <c r="W17" s="34"/>
      <c r="X17" s="31"/>
      <c r="Y17" s="5"/>
      <c r="Z17" s="5"/>
      <c r="AA17" s="35"/>
      <c r="AB17" s="36"/>
      <c r="AC17" s="4"/>
      <c r="AD17" s="4"/>
      <c r="AE17" s="34"/>
      <c r="AF17" s="37"/>
      <c r="AG17" s="5"/>
      <c r="AH17" s="5"/>
      <c r="AI17" s="35"/>
      <c r="AJ17" s="37"/>
      <c r="AK17" s="4"/>
      <c r="AL17" s="4"/>
      <c r="AM17" s="34"/>
      <c r="AN17" s="36"/>
      <c r="AO17" s="4"/>
      <c r="AP17" s="4"/>
      <c r="AQ17" s="34"/>
    </row>
    <row r="18" spans="5:52" ht="15.75" x14ac:dyDescent="0.2">
      <c r="E18" s="29" t="s">
        <v>18</v>
      </c>
      <c r="F18" s="501" t="s">
        <v>70</v>
      </c>
      <c r="G18" s="502"/>
      <c r="H18" s="17"/>
      <c r="I18" s="18">
        <v>2</v>
      </c>
      <c r="J18" s="30">
        <v>0</v>
      </c>
      <c r="K18" s="20">
        <f t="shared" si="1"/>
        <v>60</v>
      </c>
      <c r="L18" s="21">
        <f t="shared" si="2"/>
        <v>0</v>
      </c>
      <c r="M18" s="21">
        <f t="shared" si="3"/>
        <v>60</v>
      </c>
      <c r="N18" s="21">
        <f t="shared" si="4"/>
        <v>0</v>
      </c>
      <c r="O18" s="21">
        <f t="shared" si="5"/>
        <v>0</v>
      </c>
      <c r="P18" s="31"/>
      <c r="Q18" s="4"/>
      <c r="R18" s="4"/>
      <c r="S18" s="32"/>
      <c r="T18" s="33"/>
      <c r="U18" s="4"/>
      <c r="V18" s="4"/>
      <c r="W18" s="34"/>
      <c r="X18" s="31"/>
      <c r="Y18" s="5">
        <v>30</v>
      </c>
      <c r="Z18" s="5"/>
      <c r="AA18" s="35"/>
      <c r="AB18" s="36"/>
      <c r="AC18" s="4">
        <v>30</v>
      </c>
      <c r="AD18" s="4"/>
      <c r="AE18" s="34"/>
      <c r="AF18" s="37"/>
      <c r="AG18" s="5"/>
      <c r="AH18" s="5"/>
      <c r="AI18" s="38"/>
      <c r="AJ18" s="37"/>
      <c r="AK18" s="4"/>
      <c r="AL18" s="4"/>
      <c r="AM18" s="39"/>
      <c r="AN18" s="36"/>
      <c r="AO18" s="4"/>
      <c r="AP18" s="4"/>
      <c r="AQ18" s="39"/>
      <c r="AT18" s="104" t="s">
        <v>142</v>
      </c>
    </row>
    <row r="19" spans="5:52" x14ac:dyDescent="0.2">
      <c r="E19" s="29" t="s">
        <v>19</v>
      </c>
      <c r="F19" s="507" t="s">
        <v>208</v>
      </c>
      <c r="G19" s="508"/>
      <c r="H19" s="17"/>
      <c r="I19" s="18">
        <v>2</v>
      </c>
      <c r="J19" s="30">
        <v>2</v>
      </c>
      <c r="K19" s="20">
        <f t="shared" si="1"/>
        <v>30</v>
      </c>
      <c r="L19" s="21">
        <f t="shared" si="2"/>
        <v>30</v>
      </c>
      <c r="M19" s="21">
        <f t="shared" si="3"/>
        <v>0</v>
      </c>
      <c r="N19" s="21">
        <f t="shared" si="4"/>
        <v>0</v>
      </c>
      <c r="O19" s="21">
        <f t="shared" si="5"/>
        <v>0</v>
      </c>
      <c r="P19" s="31"/>
      <c r="Q19" s="4"/>
      <c r="R19" s="4"/>
      <c r="S19" s="32"/>
      <c r="T19" s="33">
        <v>15</v>
      </c>
      <c r="U19" s="4"/>
      <c r="V19" s="4"/>
      <c r="W19" s="34"/>
      <c r="X19" s="31"/>
      <c r="Y19" s="5"/>
      <c r="Z19" s="5"/>
      <c r="AA19" s="35"/>
      <c r="AB19" s="36"/>
      <c r="AC19" s="4"/>
      <c r="AD19" s="4"/>
      <c r="AE19" s="34"/>
      <c r="AF19" s="37"/>
      <c r="AG19" s="5"/>
      <c r="AH19" s="5"/>
      <c r="AI19" s="38"/>
      <c r="AJ19" s="37"/>
      <c r="AK19" s="4"/>
      <c r="AL19" s="4"/>
      <c r="AM19" s="39"/>
      <c r="AN19" s="40">
        <v>15</v>
      </c>
      <c r="AO19" s="4"/>
      <c r="AP19" s="4"/>
      <c r="AQ19" s="39"/>
      <c r="AT19" s="104" t="s">
        <v>209</v>
      </c>
    </row>
    <row r="20" spans="5:52" ht="15.75" x14ac:dyDescent="0.2">
      <c r="E20" s="29" t="s">
        <v>20</v>
      </c>
      <c r="F20" s="466" t="s">
        <v>71</v>
      </c>
      <c r="G20" s="467"/>
      <c r="H20" s="17"/>
      <c r="I20" s="18">
        <v>1</v>
      </c>
      <c r="J20" s="30">
        <v>1</v>
      </c>
      <c r="K20" s="20">
        <f t="shared" si="1"/>
        <v>9</v>
      </c>
      <c r="L20" s="21">
        <f t="shared" si="2"/>
        <v>9</v>
      </c>
      <c r="M20" s="21">
        <f t="shared" si="3"/>
        <v>0</v>
      </c>
      <c r="N20" s="21">
        <f t="shared" si="4"/>
        <v>0</v>
      </c>
      <c r="O20" s="21">
        <f t="shared" si="5"/>
        <v>0</v>
      </c>
      <c r="P20" s="31"/>
      <c r="Q20" s="4"/>
      <c r="R20" s="4"/>
      <c r="S20" s="32"/>
      <c r="T20" s="33"/>
      <c r="U20" s="4"/>
      <c r="V20" s="4"/>
      <c r="W20" s="34"/>
      <c r="X20" s="269">
        <v>9</v>
      </c>
      <c r="Y20" s="5"/>
      <c r="Z20" s="5"/>
      <c r="AA20" s="35"/>
      <c r="AB20" s="36"/>
      <c r="AC20" s="4"/>
      <c r="AD20" s="4"/>
      <c r="AE20" s="34"/>
      <c r="AF20" s="37"/>
      <c r="AG20" s="5"/>
      <c r="AH20" s="5"/>
      <c r="AI20" s="38"/>
      <c r="AJ20" s="37"/>
      <c r="AK20" s="4"/>
      <c r="AL20" s="4"/>
      <c r="AM20" s="39"/>
      <c r="AN20" s="41"/>
      <c r="AO20" s="4"/>
      <c r="AP20" s="4"/>
      <c r="AQ20" s="39"/>
      <c r="AT20" s="42"/>
      <c r="AU20" s="42"/>
      <c r="AV20" s="42"/>
      <c r="AW20" s="42"/>
      <c r="AX20" s="42"/>
      <c r="AY20" s="42"/>
      <c r="AZ20" s="42"/>
    </row>
    <row r="21" spans="5:52" ht="15.75" x14ac:dyDescent="0.2">
      <c r="E21" s="29" t="s">
        <v>42</v>
      </c>
      <c r="F21" s="466" t="s">
        <v>72</v>
      </c>
      <c r="G21" s="467"/>
      <c r="H21" s="43"/>
      <c r="I21" s="44">
        <v>1</v>
      </c>
      <c r="J21" s="45">
        <v>1</v>
      </c>
      <c r="K21" s="20">
        <f t="shared" si="1"/>
        <v>6</v>
      </c>
      <c r="L21" s="21">
        <f t="shared" si="2"/>
        <v>6</v>
      </c>
      <c r="M21" s="21">
        <f t="shared" si="3"/>
        <v>0</v>
      </c>
      <c r="N21" s="21">
        <f t="shared" si="4"/>
        <v>0</v>
      </c>
      <c r="O21" s="21">
        <f t="shared" si="5"/>
        <v>0</v>
      </c>
      <c r="P21" s="31"/>
      <c r="Q21" s="5"/>
      <c r="R21" s="5"/>
      <c r="S21" s="46"/>
      <c r="T21" s="31"/>
      <c r="U21" s="5"/>
      <c r="V21" s="5"/>
      <c r="W21" s="35"/>
      <c r="X21" s="270">
        <v>6</v>
      </c>
      <c r="Y21" s="5"/>
      <c r="Z21" s="5"/>
      <c r="AA21" s="35"/>
      <c r="AB21" s="37"/>
      <c r="AC21" s="5"/>
      <c r="AD21" s="5"/>
      <c r="AE21" s="35"/>
      <c r="AF21" s="37"/>
      <c r="AG21" s="5"/>
      <c r="AH21" s="5"/>
      <c r="AI21" s="38"/>
      <c r="AJ21" s="37"/>
      <c r="AK21" s="5"/>
      <c r="AL21" s="5"/>
      <c r="AM21" s="38"/>
      <c r="AN21" s="47"/>
      <c r="AO21" s="5"/>
      <c r="AP21" s="5"/>
      <c r="AQ21" s="38"/>
    </row>
    <row r="22" spans="5:52" ht="15.75" x14ac:dyDescent="0.2">
      <c r="E22" s="16" t="s">
        <v>43</v>
      </c>
      <c r="F22" s="501" t="s">
        <v>84</v>
      </c>
      <c r="G22" s="502"/>
      <c r="H22" s="48"/>
      <c r="I22" s="32">
        <v>1</v>
      </c>
      <c r="J22" s="34">
        <v>3</v>
      </c>
      <c r="K22" s="20">
        <f t="shared" si="1"/>
        <v>30</v>
      </c>
      <c r="L22" s="21">
        <f t="shared" si="2"/>
        <v>30</v>
      </c>
      <c r="M22" s="21">
        <f t="shared" si="3"/>
        <v>0</v>
      </c>
      <c r="N22" s="21">
        <f t="shared" si="4"/>
        <v>0</v>
      </c>
      <c r="O22" s="21">
        <f t="shared" si="5"/>
        <v>0</v>
      </c>
      <c r="P22" s="33"/>
      <c r="Q22" s="4"/>
      <c r="R22" s="4"/>
      <c r="S22" s="32"/>
      <c r="T22" s="33"/>
      <c r="U22" s="4"/>
      <c r="V22" s="4"/>
      <c r="W22" s="34"/>
      <c r="X22" s="31"/>
      <c r="Y22" s="5"/>
      <c r="Z22" s="5"/>
      <c r="AA22" s="35"/>
      <c r="AB22" s="36"/>
      <c r="AC22" s="4"/>
      <c r="AD22" s="4"/>
      <c r="AE22" s="34"/>
      <c r="AF22" s="37"/>
      <c r="AG22" s="5"/>
      <c r="AH22" s="5"/>
      <c r="AI22" s="35"/>
      <c r="AJ22" s="37"/>
      <c r="AK22" s="4"/>
      <c r="AL22" s="4"/>
      <c r="AM22" s="34"/>
      <c r="AN22" s="41">
        <v>30</v>
      </c>
      <c r="AO22" s="4"/>
      <c r="AP22" s="4"/>
      <c r="AQ22" s="34"/>
    </row>
    <row r="23" spans="5:52" ht="15.75" x14ac:dyDescent="0.2">
      <c r="E23" s="16"/>
      <c r="F23" s="235"/>
      <c r="G23" s="236"/>
      <c r="H23" s="48"/>
      <c r="I23" s="44"/>
      <c r="J23" s="34"/>
      <c r="K23" s="20"/>
      <c r="L23" s="21"/>
      <c r="M23" s="21"/>
      <c r="N23" s="21"/>
      <c r="O23" s="21"/>
      <c r="P23" s="33"/>
      <c r="Q23" s="4"/>
      <c r="R23" s="4"/>
      <c r="S23" s="32"/>
      <c r="T23" s="33"/>
      <c r="U23" s="4"/>
      <c r="V23" s="4"/>
      <c r="W23" s="34"/>
      <c r="X23" s="31"/>
      <c r="Y23" s="5"/>
      <c r="Z23" s="5"/>
      <c r="AA23" s="35"/>
      <c r="AB23" s="36"/>
      <c r="AC23" s="4"/>
      <c r="AD23" s="4"/>
      <c r="AE23" s="34"/>
      <c r="AF23" s="37"/>
      <c r="AG23" s="5"/>
      <c r="AH23" s="5"/>
      <c r="AI23" s="35"/>
      <c r="AJ23" s="37"/>
      <c r="AK23" s="4"/>
      <c r="AL23" s="4"/>
      <c r="AM23" s="34"/>
      <c r="AN23" s="41"/>
      <c r="AO23" s="4"/>
      <c r="AP23" s="5"/>
      <c r="AQ23" s="38"/>
    </row>
    <row r="24" spans="5:52" ht="15.75" x14ac:dyDescent="0.2">
      <c r="E24" s="16"/>
      <c r="F24" s="235"/>
      <c r="G24" s="236"/>
      <c r="H24" s="48"/>
      <c r="I24" s="44"/>
      <c r="J24" s="34"/>
      <c r="K24" s="20"/>
      <c r="L24" s="21"/>
      <c r="M24" s="21"/>
      <c r="N24" s="21"/>
      <c r="O24" s="21"/>
      <c r="P24" s="33"/>
      <c r="Q24" s="4"/>
      <c r="R24" s="4"/>
      <c r="S24" s="32"/>
      <c r="T24" s="33"/>
      <c r="U24" s="4"/>
      <c r="V24" s="4"/>
      <c r="W24" s="34"/>
      <c r="X24" s="31"/>
      <c r="Y24" s="5"/>
      <c r="Z24" s="5"/>
      <c r="AA24" s="35"/>
      <c r="AB24" s="36"/>
      <c r="AC24" s="4"/>
      <c r="AD24" s="4"/>
      <c r="AE24" s="34"/>
      <c r="AF24" s="37"/>
      <c r="AG24" s="5"/>
      <c r="AH24" s="5"/>
      <c r="AI24" s="35"/>
      <c r="AJ24" s="37"/>
      <c r="AK24" s="4"/>
      <c r="AL24" s="4"/>
      <c r="AM24" s="34"/>
      <c r="AN24" s="41"/>
      <c r="AO24" s="4"/>
      <c r="AP24" s="5"/>
      <c r="AQ24" s="38"/>
    </row>
    <row r="25" spans="5:52" ht="16.5" thickBot="1" x14ac:dyDescent="0.25">
      <c r="E25" s="16"/>
      <c r="F25" s="503"/>
      <c r="G25" s="504"/>
      <c r="H25" s="49"/>
      <c r="I25" s="50"/>
      <c r="J25" s="51"/>
      <c r="K25" s="52"/>
      <c r="L25" s="53"/>
      <c r="M25" s="53"/>
      <c r="N25" s="53"/>
      <c r="O25" s="54"/>
      <c r="P25" s="52"/>
      <c r="Q25" s="50"/>
      <c r="R25" s="50"/>
      <c r="S25" s="55"/>
      <c r="T25" s="52"/>
      <c r="U25" s="50"/>
      <c r="V25" s="50"/>
      <c r="W25" s="51"/>
      <c r="X25" s="56"/>
      <c r="Y25" s="53"/>
      <c r="Z25" s="53"/>
      <c r="AA25" s="57"/>
      <c r="AB25" s="58"/>
      <c r="AC25" s="50"/>
      <c r="AD25" s="50"/>
      <c r="AE25" s="51"/>
      <c r="AF25" s="59"/>
      <c r="AG25" s="53"/>
      <c r="AH25" s="53"/>
      <c r="AI25" s="57"/>
      <c r="AJ25" s="59"/>
      <c r="AK25" s="50"/>
      <c r="AL25" s="50"/>
      <c r="AM25" s="51"/>
      <c r="AN25" s="58"/>
      <c r="AO25" s="50"/>
      <c r="AP25" s="50"/>
      <c r="AQ25" s="51"/>
    </row>
    <row r="26" spans="5:52" ht="16.5" thickTop="1" x14ac:dyDescent="0.2">
      <c r="E26" s="60"/>
      <c r="F26" s="404" t="s">
        <v>21</v>
      </c>
      <c r="G26" s="405"/>
      <c r="H26" s="408">
        <f t="shared" ref="H26:AQ26" si="6">SUM(H16:H25)</f>
        <v>0</v>
      </c>
      <c r="I26" s="396">
        <f t="shared" si="6"/>
        <v>13</v>
      </c>
      <c r="J26" s="398">
        <f t="shared" si="6"/>
        <v>15</v>
      </c>
      <c r="K26" s="394">
        <f t="shared" si="6"/>
        <v>285</v>
      </c>
      <c r="L26" s="396">
        <f t="shared" si="6"/>
        <v>90</v>
      </c>
      <c r="M26" s="396">
        <f t="shared" si="6"/>
        <v>60</v>
      </c>
      <c r="N26" s="396">
        <f t="shared" si="6"/>
        <v>135</v>
      </c>
      <c r="O26" s="398">
        <f t="shared" si="6"/>
        <v>0</v>
      </c>
      <c r="P26" s="61">
        <f t="shared" si="6"/>
        <v>15</v>
      </c>
      <c r="Q26" s="62">
        <f t="shared" si="6"/>
        <v>0</v>
      </c>
      <c r="R26" s="62">
        <f t="shared" si="6"/>
        <v>15</v>
      </c>
      <c r="S26" s="63">
        <f t="shared" si="6"/>
        <v>0</v>
      </c>
      <c r="T26" s="61">
        <f t="shared" si="6"/>
        <v>15</v>
      </c>
      <c r="U26" s="62">
        <f t="shared" si="6"/>
        <v>0</v>
      </c>
      <c r="V26" s="62">
        <f t="shared" si="6"/>
        <v>0</v>
      </c>
      <c r="W26" s="64">
        <f t="shared" si="6"/>
        <v>0</v>
      </c>
      <c r="X26" s="65">
        <f t="shared" si="6"/>
        <v>15</v>
      </c>
      <c r="Y26" s="62">
        <f t="shared" si="6"/>
        <v>30</v>
      </c>
      <c r="Z26" s="62">
        <f t="shared" si="6"/>
        <v>30</v>
      </c>
      <c r="AA26" s="63">
        <f t="shared" si="6"/>
        <v>0</v>
      </c>
      <c r="AB26" s="61">
        <f t="shared" si="6"/>
        <v>0</v>
      </c>
      <c r="AC26" s="62">
        <f t="shared" si="6"/>
        <v>30</v>
      </c>
      <c r="AD26" s="62">
        <f t="shared" si="6"/>
        <v>30</v>
      </c>
      <c r="AE26" s="64">
        <f t="shared" si="6"/>
        <v>0</v>
      </c>
      <c r="AF26" s="65">
        <f t="shared" si="6"/>
        <v>0</v>
      </c>
      <c r="AG26" s="62">
        <f t="shared" si="6"/>
        <v>0</v>
      </c>
      <c r="AH26" s="62">
        <f t="shared" si="6"/>
        <v>30</v>
      </c>
      <c r="AI26" s="63">
        <f t="shared" si="6"/>
        <v>0</v>
      </c>
      <c r="AJ26" s="61">
        <f t="shared" si="6"/>
        <v>0</v>
      </c>
      <c r="AK26" s="62">
        <f t="shared" si="6"/>
        <v>0</v>
      </c>
      <c r="AL26" s="62">
        <f t="shared" si="6"/>
        <v>30</v>
      </c>
      <c r="AM26" s="64">
        <f t="shared" si="6"/>
        <v>0</v>
      </c>
      <c r="AN26" s="65">
        <f t="shared" si="6"/>
        <v>45</v>
      </c>
      <c r="AO26" s="62">
        <f t="shared" si="6"/>
        <v>0</v>
      </c>
      <c r="AP26" s="62">
        <f t="shared" si="6"/>
        <v>0</v>
      </c>
      <c r="AQ26" s="64">
        <f t="shared" si="6"/>
        <v>0</v>
      </c>
    </row>
    <row r="27" spans="5:52" ht="16.5" thickBot="1" x14ac:dyDescent="0.25">
      <c r="E27" s="66"/>
      <c r="F27" s="406"/>
      <c r="G27" s="407"/>
      <c r="H27" s="409"/>
      <c r="I27" s="410"/>
      <c r="J27" s="411"/>
      <c r="K27" s="485"/>
      <c r="L27" s="410"/>
      <c r="M27" s="410"/>
      <c r="N27" s="410"/>
      <c r="O27" s="411"/>
      <c r="P27" s="393">
        <v>3</v>
      </c>
      <c r="Q27" s="321"/>
      <c r="R27" s="321"/>
      <c r="S27" s="322"/>
      <c r="T27" s="393">
        <v>1</v>
      </c>
      <c r="U27" s="321"/>
      <c r="V27" s="321"/>
      <c r="W27" s="322"/>
      <c r="X27" s="393">
        <v>3</v>
      </c>
      <c r="Y27" s="321"/>
      <c r="Z27" s="321"/>
      <c r="AA27" s="322"/>
      <c r="AB27" s="393">
        <v>1</v>
      </c>
      <c r="AC27" s="321"/>
      <c r="AD27" s="321"/>
      <c r="AE27" s="322"/>
      <c r="AF27" s="393">
        <v>1</v>
      </c>
      <c r="AG27" s="321"/>
      <c r="AH27" s="321"/>
      <c r="AI27" s="322"/>
      <c r="AJ27" s="393">
        <v>2</v>
      </c>
      <c r="AK27" s="321"/>
      <c r="AL27" s="321"/>
      <c r="AM27" s="322"/>
      <c r="AN27" s="393">
        <v>4</v>
      </c>
      <c r="AO27" s="321"/>
      <c r="AP27" s="321"/>
      <c r="AQ27" s="322"/>
    </row>
    <row r="28" spans="5:52" ht="15.75" x14ac:dyDescent="0.2">
      <c r="E28" s="370" t="s">
        <v>22</v>
      </c>
      <c r="F28" s="371"/>
      <c r="G28" s="372"/>
      <c r="H28" s="377" t="s">
        <v>8</v>
      </c>
      <c r="I28" s="380" t="s">
        <v>9</v>
      </c>
      <c r="J28" s="382" t="s">
        <v>59</v>
      </c>
      <c r="K28" s="484" t="s">
        <v>6</v>
      </c>
      <c r="L28" s="357" t="s">
        <v>10</v>
      </c>
      <c r="M28" s="357" t="s">
        <v>11</v>
      </c>
      <c r="N28" s="357" t="s">
        <v>12</v>
      </c>
      <c r="O28" s="358" t="s">
        <v>54</v>
      </c>
      <c r="P28" s="356" t="s">
        <v>118</v>
      </c>
      <c r="Q28" s="357"/>
      <c r="R28" s="357"/>
      <c r="S28" s="358"/>
      <c r="T28" s="356" t="s">
        <v>119</v>
      </c>
      <c r="U28" s="357"/>
      <c r="V28" s="357"/>
      <c r="W28" s="358"/>
      <c r="X28" s="435" t="s">
        <v>120</v>
      </c>
      <c r="Y28" s="436"/>
      <c r="Z28" s="436"/>
      <c r="AA28" s="437"/>
      <c r="AB28" s="435" t="s">
        <v>121</v>
      </c>
      <c r="AC28" s="436"/>
      <c r="AD28" s="436"/>
      <c r="AE28" s="437"/>
      <c r="AF28" s="435" t="s">
        <v>122</v>
      </c>
      <c r="AG28" s="436"/>
      <c r="AH28" s="436"/>
      <c r="AI28" s="437"/>
      <c r="AJ28" s="435" t="s">
        <v>123</v>
      </c>
      <c r="AK28" s="436"/>
      <c r="AL28" s="436"/>
      <c r="AM28" s="437"/>
      <c r="AN28" s="435" t="s">
        <v>124</v>
      </c>
      <c r="AO28" s="436"/>
      <c r="AP28" s="436"/>
      <c r="AQ28" s="437"/>
    </row>
    <row r="29" spans="5:52" ht="15.75" x14ac:dyDescent="0.2">
      <c r="E29" s="373"/>
      <c r="F29" s="374"/>
      <c r="G29" s="375"/>
      <c r="H29" s="378"/>
      <c r="I29" s="381"/>
      <c r="J29" s="383"/>
      <c r="K29" s="434"/>
      <c r="L29" s="367"/>
      <c r="M29" s="367"/>
      <c r="N29" s="367"/>
      <c r="O29" s="480"/>
      <c r="P29" s="364" t="s">
        <v>10</v>
      </c>
      <c r="Q29" s="366" t="s">
        <v>11</v>
      </c>
      <c r="R29" s="360" t="s">
        <v>13</v>
      </c>
      <c r="S29" s="362" t="s">
        <v>57</v>
      </c>
      <c r="T29" s="364" t="s">
        <v>10</v>
      </c>
      <c r="U29" s="366" t="s">
        <v>11</v>
      </c>
      <c r="V29" s="360" t="s">
        <v>13</v>
      </c>
      <c r="W29" s="362" t="s">
        <v>57</v>
      </c>
      <c r="X29" s="364" t="s">
        <v>10</v>
      </c>
      <c r="Y29" s="366" t="s">
        <v>11</v>
      </c>
      <c r="Z29" s="360" t="s">
        <v>13</v>
      </c>
      <c r="AA29" s="362" t="s">
        <v>57</v>
      </c>
      <c r="AB29" s="364" t="s">
        <v>10</v>
      </c>
      <c r="AC29" s="366" t="s">
        <v>11</v>
      </c>
      <c r="AD29" s="360" t="s">
        <v>13</v>
      </c>
      <c r="AE29" s="362" t="s">
        <v>57</v>
      </c>
      <c r="AF29" s="364" t="s">
        <v>10</v>
      </c>
      <c r="AG29" s="366" t="s">
        <v>11</v>
      </c>
      <c r="AH29" s="360" t="s">
        <v>13</v>
      </c>
      <c r="AI29" s="362" t="s">
        <v>57</v>
      </c>
      <c r="AJ29" s="364" t="s">
        <v>10</v>
      </c>
      <c r="AK29" s="366" t="s">
        <v>11</v>
      </c>
      <c r="AL29" s="360" t="s">
        <v>13</v>
      </c>
      <c r="AM29" s="362" t="s">
        <v>57</v>
      </c>
      <c r="AN29" s="364" t="s">
        <v>10</v>
      </c>
      <c r="AO29" s="366" t="s">
        <v>11</v>
      </c>
      <c r="AP29" s="360" t="s">
        <v>13</v>
      </c>
      <c r="AQ29" s="362" t="s">
        <v>57</v>
      </c>
    </row>
    <row r="30" spans="5:52" ht="16.5" thickBot="1" x14ac:dyDescent="0.25">
      <c r="E30" s="373"/>
      <c r="F30" s="374"/>
      <c r="G30" s="375"/>
      <c r="H30" s="379"/>
      <c r="I30" s="361"/>
      <c r="J30" s="363"/>
      <c r="K30" s="365"/>
      <c r="L30" s="368"/>
      <c r="M30" s="368"/>
      <c r="N30" s="368"/>
      <c r="O30" s="481"/>
      <c r="P30" s="365"/>
      <c r="Q30" s="350"/>
      <c r="R30" s="361"/>
      <c r="S30" s="363"/>
      <c r="T30" s="365"/>
      <c r="U30" s="350"/>
      <c r="V30" s="361"/>
      <c r="W30" s="363"/>
      <c r="X30" s="365"/>
      <c r="Y30" s="350"/>
      <c r="Z30" s="361"/>
      <c r="AA30" s="363"/>
      <c r="AB30" s="365"/>
      <c r="AC30" s="350"/>
      <c r="AD30" s="361"/>
      <c r="AE30" s="363"/>
      <c r="AF30" s="365"/>
      <c r="AG30" s="350"/>
      <c r="AH30" s="361"/>
      <c r="AI30" s="363"/>
      <c r="AJ30" s="365"/>
      <c r="AK30" s="350"/>
      <c r="AL30" s="361"/>
      <c r="AM30" s="363"/>
      <c r="AN30" s="365"/>
      <c r="AO30" s="350"/>
      <c r="AP30" s="361"/>
      <c r="AQ30" s="363"/>
    </row>
    <row r="31" spans="5:52" ht="15.75" x14ac:dyDescent="0.2">
      <c r="E31" s="373"/>
      <c r="F31" s="374"/>
      <c r="G31" s="375"/>
      <c r="H31" s="476">
        <f t="shared" ref="H31:AQ31" si="7">SUM(H26)</f>
        <v>0</v>
      </c>
      <c r="I31" s="474">
        <f t="shared" si="7"/>
        <v>13</v>
      </c>
      <c r="J31" s="390">
        <f>SUM(J26)</f>
        <v>15</v>
      </c>
      <c r="K31" s="478">
        <f t="shared" si="7"/>
        <v>285</v>
      </c>
      <c r="L31" s="474">
        <f t="shared" si="7"/>
        <v>90</v>
      </c>
      <c r="M31" s="474">
        <f t="shared" si="7"/>
        <v>60</v>
      </c>
      <c r="N31" s="474">
        <f t="shared" si="7"/>
        <v>135</v>
      </c>
      <c r="O31" s="390">
        <f t="shared" si="7"/>
        <v>0</v>
      </c>
      <c r="P31" s="67">
        <f>SUM(P26)</f>
        <v>15</v>
      </c>
      <c r="Q31" s="68">
        <f t="shared" si="7"/>
        <v>0</v>
      </c>
      <c r="R31" s="68">
        <f t="shared" si="7"/>
        <v>15</v>
      </c>
      <c r="S31" s="69">
        <f t="shared" si="7"/>
        <v>0</v>
      </c>
      <c r="T31" s="67">
        <f t="shared" si="7"/>
        <v>15</v>
      </c>
      <c r="U31" s="68">
        <f t="shared" si="7"/>
        <v>0</v>
      </c>
      <c r="V31" s="68">
        <f t="shared" si="7"/>
        <v>0</v>
      </c>
      <c r="W31" s="70">
        <f t="shared" si="7"/>
        <v>0</v>
      </c>
      <c r="X31" s="71">
        <f t="shared" si="7"/>
        <v>15</v>
      </c>
      <c r="Y31" s="68">
        <f t="shared" si="7"/>
        <v>30</v>
      </c>
      <c r="Z31" s="68">
        <f t="shared" si="7"/>
        <v>30</v>
      </c>
      <c r="AA31" s="69">
        <f t="shared" si="7"/>
        <v>0</v>
      </c>
      <c r="AB31" s="67">
        <f t="shared" si="7"/>
        <v>0</v>
      </c>
      <c r="AC31" s="68">
        <f t="shared" si="7"/>
        <v>30</v>
      </c>
      <c r="AD31" s="68">
        <f t="shared" si="7"/>
        <v>30</v>
      </c>
      <c r="AE31" s="70">
        <f t="shared" si="7"/>
        <v>0</v>
      </c>
      <c r="AF31" s="71">
        <f t="shared" si="7"/>
        <v>0</v>
      </c>
      <c r="AG31" s="68">
        <f t="shared" si="7"/>
        <v>0</v>
      </c>
      <c r="AH31" s="68">
        <f t="shared" si="7"/>
        <v>30</v>
      </c>
      <c r="AI31" s="69">
        <f t="shared" si="7"/>
        <v>0</v>
      </c>
      <c r="AJ31" s="67">
        <f t="shared" si="7"/>
        <v>0</v>
      </c>
      <c r="AK31" s="68">
        <f t="shared" si="7"/>
        <v>0</v>
      </c>
      <c r="AL31" s="68">
        <f t="shared" si="7"/>
        <v>30</v>
      </c>
      <c r="AM31" s="70">
        <f t="shared" si="7"/>
        <v>0</v>
      </c>
      <c r="AN31" s="71">
        <f t="shared" si="7"/>
        <v>45</v>
      </c>
      <c r="AO31" s="68">
        <f t="shared" si="7"/>
        <v>0</v>
      </c>
      <c r="AP31" s="68">
        <f t="shared" si="7"/>
        <v>0</v>
      </c>
      <c r="AQ31" s="70">
        <f t="shared" si="7"/>
        <v>0</v>
      </c>
      <c r="AT31" s="268" t="s">
        <v>61</v>
      </c>
    </row>
    <row r="32" spans="5:52" ht="16.5" thickBot="1" x14ac:dyDescent="0.25">
      <c r="E32" s="373"/>
      <c r="F32" s="374"/>
      <c r="G32" s="375"/>
      <c r="H32" s="477"/>
      <c r="I32" s="475"/>
      <c r="J32" s="391"/>
      <c r="K32" s="479"/>
      <c r="L32" s="475"/>
      <c r="M32" s="475"/>
      <c r="N32" s="475"/>
      <c r="O32" s="391"/>
      <c r="P32" s="336">
        <f>SUM(P31:S31)</f>
        <v>30</v>
      </c>
      <c r="Q32" s="334"/>
      <c r="R32" s="334"/>
      <c r="S32" s="335"/>
      <c r="T32" s="336">
        <f>SUM(T31:W31)</f>
        <v>15</v>
      </c>
      <c r="U32" s="334"/>
      <c r="V32" s="334"/>
      <c r="W32" s="335"/>
      <c r="X32" s="336">
        <f>SUM(X31:AA31)</f>
        <v>75</v>
      </c>
      <c r="Y32" s="334"/>
      <c r="Z32" s="334"/>
      <c r="AA32" s="335"/>
      <c r="AB32" s="336">
        <f>SUM(AB31:AE31)</f>
        <v>60</v>
      </c>
      <c r="AC32" s="334"/>
      <c r="AD32" s="334"/>
      <c r="AE32" s="335"/>
      <c r="AF32" s="336">
        <f>SUM(AF31:AI31)</f>
        <v>30</v>
      </c>
      <c r="AG32" s="334"/>
      <c r="AH32" s="334"/>
      <c r="AI32" s="335"/>
      <c r="AJ32" s="336">
        <f>SUM(AJ31:AM31)</f>
        <v>30</v>
      </c>
      <c r="AK32" s="334"/>
      <c r="AL32" s="334"/>
      <c r="AM32" s="335"/>
      <c r="AN32" s="336">
        <f>SUM(AN31:AQ31)</f>
        <v>45</v>
      </c>
      <c r="AO32" s="334"/>
      <c r="AP32" s="334"/>
      <c r="AQ32" s="335"/>
      <c r="AT32" s="268">
        <f>SUM(P32:AQ32)</f>
        <v>285</v>
      </c>
    </row>
    <row r="33" spans="5:46" ht="15.75" x14ac:dyDescent="0.2">
      <c r="E33" s="373"/>
      <c r="F33" s="374"/>
      <c r="G33" s="375"/>
      <c r="H33" s="337" t="s">
        <v>23</v>
      </c>
      <c r="I33" s="338"/>
      <c r="J33" s="339"/>
      <c r="K33" s="346" t="s">
        <v>24</v>
      </c>
      <c r="L33" s="347"/>
      <c r="M33" s="347"/>
      <c r="N33" s="347"/>
      <c r="O33" s="348"/>
      <c r="P33" s="331">
        <v>0</v>
      </c>
      <c r="Q33" s="332"/>
      <c r="R33" s="332"/>
      <c r="S33" s="333"/>
      <c r="T33" s="331">
        <v>0</v>
      </c>
      <c r="U33" s="332"/>
      <c r="V33" s="332"/>
      <c r="W33" s="333"/>
      <c r="X33" s="331">
        <v>0</v>
      </c>
      <c r="Y33" s="332"/>
      <c r="Z33" s="332"/>
      <c r="AA33" s="333"/>
      <c r="AB33" s="331">
        <v>0</v>
      </c>
      <c r="AC33" s="332"/>
      <c r="AD33" s="332"/>
      <c r="AE33" s="333"/>
      <c r="AF33" s="331">
        <v>0</v>
      </c>
      <c r="AG33" s="332"/>
      <c r="AH33" s="332"/>
      <c r="AI33" s="333"/>
      <c r="AJ33" s="331">
        <v>0</v>
      </c>
      <c r="AK33" s="332"/>
      <c r="AL33" s="332"/>
      <c r="AM33" s="333"/>
      <c r="AN33" s="331">
        <v>0</v>
      </c>
      <c r="AO33" s="332"/>
      <c r="AP33" s="332"/>
      <c r="AQ33" s="333"/>
      <c r="AT33" s="268">
        <f>SUM(P33:AQ33)</f>
        <v>0</v>
      </c>
    </row>
    <row r="34" spans="5:46" ht="15.75" x14ac:dyDescent="0.2">
      <c r="E34" s="373"/>
      <c r="F34" s="374"/>
      <c r="G34" s="375"/>
      <c r="H34" s="340"/>
      <c r="I34" s="341"/>
      <c r="J34" s="342"/>
      <c r="K34" s="353" t="s">
        <v>25</v>
      </c>
      <c r="L34" s="354"/>
      <c r="M34" s="354"/>
      <c r="N34" s="354"/>
      <c r="O34" s="355"/>
      <c r="P34" s="498">
        <v>2</v>
      </c>
      <c r="Q34" s="499"/>
      <c r="R34" s="499"/>
      <c r="S34" s="500"/>
      <c r="T34" s="498">
        <v>1</v>
      </c>
      <c r="U34" s="499"/>
      <c r="V34" s="499"/>
      <c r="W34" s="500"/>
      <c r="X34" s="498">
        <v>4</v>
      </c>
      <c r="Y34" s="499"/>
      <c r="Z34" s="499"/>
      <c r="AA34" s="500"/>
      <c r="AB34" s="498">
        <v>2</v>
      </c>
      <c r="AC34" s="499"/>
      <c r="AD34" s="499"/>
      <c r="AE34" s="500"/>
      <c r="AF34" s="498">
        <v>1</v>
      </c>
      <c r="AG34" s="499"/>
      <c r="AH34" s="499"/>
      <c r="AI34" s="500"/>
      <c r="AJ34" s="498">
        <v>1</v>
      </c>
      <c r="AK34" s="499"/>
      <c r="AL34" s="499"/>
      <c r="AM34" s="500"/>
      <c r="AN34" s="498">
        <v>2</v>
      </c>
      <c r="AO34" s="499"/>
      <c r="AP34" s="499"/>
      <c r="AQ34" s="500"/>
      <c r="AT34" s="268">
        <f>SUM(P34:AQ34)</f>
        <v>13</v>
      </c>
    </row>
    <row r="35" spans="5:46" ht="16.5" thickBot="1" x14ac:dyDescent="0.25">
      <c r="E35" s="336"/>
      <c r="F35" s="334"/>
      <c r="G35" s="376"/>
      <c r="H35" s="343"/>
      <c r="I35" s="344"/>
      <c r="J35" s="345"/>
      <c r="K35" s="329" t="s">
        <v>59</v>
      </c>
      <c r="L35" s="321"/>
      <c r="M35" s="321"/>
      <c r="N35" s="321"/>
      <c r="O35" s="322"/>
      <c r="P35" s="473">
        <f>P27</f>
        <v>3</v>
      </c>
      <c r="Q35" s="473"/>
      <c r="R35" s="473"/>
      <c r="S35" s="473"/>
      <c r="T35" s="473">
        <f>T27</f>
        <v>1</v>
      </c>
      <c r="U35" s="473"/>
      <c r="V35" s="473"/>
      <c r="W35" s="473"/>
      <c r="X35" s="473">
        <f>X27</f>
        <v>3</v>
      </c>
      <c r="Y35" s="473"/>
      <c r="Z35" s="473"/>
      <c r="AA35" s="473"/>
      <c r="AB35" s="473">
        <f>AB27</f>
        <v>1</v>
      </c>
      <c r="AC35" s="473"/>
      <c r="AD35" s="473"/>
      <c r="AE35" s="473"/>
      <c r="AF35" s="473">
        <f>AF27</f>
        <v>1</v>
      </c>
      <c r="AG35" s="473"/>
      <c r="AH35" s="473"/>
      <c r="AI35" s="473"/>
      <c r="AJ35" s="473">
        <f>AJ27</f>
        <v>2</v>
      </c>
      <c r="AK35" s="473"/>
      <c r="AL35" s="473"/>
      <c r="AM35" s="473"/>
      <c r="AN35" s="473">
        <f>AN27</f>
        <v>4</v>
      </c>
      <c r="AO35" s="473"/>
      <c r="AP35" s="473"/>
      <c r="AQ35" s="473"/>
      <c r="AT35" s="268">
        <f>SUM(P35:AQ35)</f>
        <v>15</v>
      </c>
    </row>
    <row r="36" spans="5:46" ht="15.75" x14ac:dyDescent="0.2">
      <c r="E36" s="126" t="s">
        <v>55</v>
      </c>
      <c r="F36" s="127"/>
      <c r="G36" s="127"/>
      <c r="H36" s="127"/>
      <c r="I36" s="127"/>
      <c r="J36" s="127"/>
      <c r="K36" s="127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78"/>
      <c r="AF36" s="73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5"/>
    </row>
    <row r="37" spans="5:46" ht="15.75" x14ac:dyDescent="0.2">
      <c r="E37" s="76" t="s">
        <v>79</v>
      </c>
      <c r="F37" s="219"/>
      <c r="G37" s="219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72"/>
      <c r="V37" s="72"/>
      <c r="W37" s="72"/>
      <c r="X37" s="77"/>
      <c r="Y37" s="77"/>
      <c r="Z37" s="77"/>
      <c r="AA37" s="77"/>
      <c r="AB37" s="72"/>
      <c r="AC37" s="72"/>
      <c r="AD37" s="219"/>
      <c r="AE37" s="78"/>
      <c r="AF37" s="218"/>
      <c r="AG37" s="219" t="s">
        <v>322</v>
      </c>
      <c r="AH37" s="219"/>
      <c r="AI37" s="219"/>
      <c r="AJ37" s="219"/>
      <c r="AK37" s="219"/>
      <c r="AL37" s="219"/>
      <c r="AM37" s="219"/>
      <c r="AN37" s="219"/>
      <c r="AO37" s="219"/>
      <c r="AP37" s="219"/>
      <c r="AQ37" s="78"/>
    </row>
    <row r="38" spans="5:46" ht="15.75" x14ac:dyDescent="0.2">
      <c r="E38" s="79" t="s">
        <v>126</v>
      </c>
      <c r="F38" s="219"/>
      <c r="G38" s="219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80"/>
      <c r="V38" s="80"/>
      <c r="W38" s="80"/>
      <c r="X38" s="81"/>
      <c r="Y38" s="82"/>
      <c r="Z38" s="81"/>
      <c r="AA38" s="81"/>
      <c r="AB38" s="219"/>
      <c r="AC38" s="219"/>
      <c r="AD38" s="219"/>
      <c r="AE38" s="78"/>
      <c r="AF38" s="218"/>
      <c r="AG38" s="82" t="s">
        <v>26</v>
      </c>
      <c r="AH38" s="80"/>
      <c r="AI38" s="80"/>
      <c r="AJ38" s="81"/>
      <c r="AK38" s="83"/>
      <c r="AL38" s="219"/>
      <c r="AM38" s="219"/>
      <c r="AN38" s="83"/>
      <c r="AO38" s="83"/>
      <c r="AP38" s="83"/>
      <c r="AQ38" s="78"/>
    </row>
    <row r="39" spans="5:46" ht="15.75" x14ac:dyDescent="0.2">
      <c r="E39" s="79" t="s">
        <v>169</v>
      </c>
      <c r="F39" s="219"/>
      <c r="G39" s="219"/>
      <c r="H39" s="219"/>
      <c r="I39" s="219"/>
      <c r="J39" s="219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72"/>
      <c r="V39" s="72"/>
      <c r="W39" s="72"/>
      <c r="X39" s="77"/>
      <c r="Y39" s="77"/>
      <c r="Z39" s="77"/>
      <c r="AA39" s="77"/>
      <c r="AB39" s="219"/>
      <c r="AC39" s="219"/>
      <c r="AD39" s="219"/>
      <c r="AE39" s="78"/>
      <c r="AF39" s="218"/>
      <c r="AG39" s="81" t="s">
        <v>27</v>
      </c>
      <c r="AH39" s="81" t="s">
        <v>28</v>
      </c>
      <c r="AI39" s="72"/>
      <c r="AJ39" s="77"/>
      <c r="AK39" s="219"/>
      <c r="AL39" s="219"/>
      <c r="AM39" s="219"/>
      <c r="AN39" s="219"/>
      <c r="AO39" s="219"/>
      <c r="AP39" s="219"/>
      <c r="AQ39" s="85"/>
    </row>
    <row r="40" spans="5:46" ht="15.75" x14ac:dyDescent="0.2">
      <c r="E40" s="79" t="s">
        <v>223</v>
      </c>
      <c r="F40" s="219"/>
      <c r="G40" s="219"/>
      <c r="H40" s="84"/>
      <c r="I40" s="84"/>
      <c r="J40" s="84"/>
      <c r="K40" s="11"/>
      <c r="L40" s="237"/>
      <c r="M40" s="237"/>
      <c r="N40" s="237"/>
      <c r="O40" s="237"/>
      <c r="P40" s="237"/>
      <c r="Q40" s="237"/>
      <c r="R40" s="237"/>
      <c r="S40" s="237"/>
      <c r="T40" s="237"/>
      <c r="U40" s="86"/>
      <c r="V40" s="86"/>
      <c r="W40" s="86"/>
      <c r="X40" s="86"/>
      <c r="Y40" s="86"/>
      <c r="Z40" s="86"/>
      <c r="AA40" s="86"/>
      <c r="AB40" s="219"/>
      <c r="AC40" s="219"/>
      <c r="AD40" s="219"/>
      <c r="AE40" s="78"/>
      <c r="AF40" s="218"/>
      <c r="AG40" s="80" t="s">
        <v>29</v>
      </c>
      <c r="AH40" s="80" t="s">
        <v>30</v>
      </c>
      <c r="AI40" s="86"/>
      <c r="AJ40" s="86"/>
      <c r="AK40" s="219"/>
      <c r="AL40" s="219"/>
      <c r="AM40" s="219"/>
      <c r="AN40" s="219"/>
      <c r="AO40" s="219"/>
      <c r="AP40" s="219"/>
      <c r="AQ40" s="78"/>
    </row>
    <row r="41" spans="5:46" ht="15.75" x14ac:dyDescent="0.2">
      <c r="E41" s="318" t="s">
        <v>139</v>
      </c>
      <c r="F41" s="319"/>
      <c r="G41" s="319"/>
      <c r="H41" s="319"/>
      <c r="I41" s="319"/>
      <c r="J41" s="319"/>
      <c r="K41" s="319"/>
      <c r="L41" s="11"/>
      <c r="M41" s="11"/>
      <c r="N41" s="11"/>
      <c r="O41" s="226"/>
      <c r="P41" s="2"/>
      <c r="Q41" s="2"/>
      <c r="R41" s="2"/>
      <c r="S41" s="2"/>
      <c r="T41" s="2"/>
      <c r="U41" s="87"/>
      <c r="V41" s="87"/>
      <c r="W41" s="87"/>
      <c r="X41" s="87"/>
      <c r="Y41" s="72"/>
      <c r="Z41" s="72"/>
      <c r="AA41" s="72"/>
      <c r="AB41" s="219"/>
      <c r="AC41" s="219"/>
      <c r="AD41" s="219"/>
      <c r="AE41" s="78"/>
      <c r="AF41" s="218"/>
      <c r="AG41" s="81" t="s">
        <v>12</v>
      </c>
      <c r="AH41" s="88" t="s">
        <v>31</v>
      </c>
      <c r="AI41" s="72"/>
      <c r="AJ41" s="72"/>
      <c r="AK41" s="219"/>
      <c r="AL41" s="219"/>
      <c r="AM41" s="219"/>
      <c r="AN41" s="219"/>
      <c r="AO41" s="219"/>
      <c r="AP41" s="219"/>
      <c r="AQ41" s="78"/>
    </row>
    <row r="42" spans="5:46" ht="15.75" x14ac:dyDescent="0.2">
      <c r="E42" s="79" t="s">
        <v>85</v>
      </c>
      <c r="F42" s="219"/>
      <c r="G42" s="219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72"/>
      <c r="V42" s="72"/>
      <c r="W42" s="72"/>
      <c r="X42" s="72"/>
      <c r="Y42" s="72"/>
      <c r="Z42" s="72"/>
      <c r="AA42" s="72"/>
      <c r="AB42" s="219"/>
      <c r="AC42" s="219"/>
      <c r="AD42" s="219"/>
      <c r="AE42" s="78"/>
      <c r="AF42" s="218"/>
      <c r="AG42" s="81" t="s">
        <v>32</v>
      </c>
      <c r="AH42" s="81" t="s">
        <v>33</v>
      </c>
      <c r="AI42" s="72"/>
      <c r="AJ42" s="72"/>
      <c r="AK42" s="219"/>
      <c r="AL42" s="219"/>
      <c r="AM42" s="219"/>
      <c r="AN42" s="219"/>
      <c r="AO42" s="219"/>
      <c r="AP42" s="219"/>
      <c r="AQ42" s="78"/>
    </row>
    <row r="43" spans="5:46" ht="15.75" x14ac:dyDescent="0.2">
      <c r="E43" s="89"/>
      <c r="F43" s="90"/>
      <c r="G43" s="91"/>
      <c r="H43" s="91"/>
      <c r="I43" s="91"/>
      <c r="J43" s="91"/>
      <c r="K43" s="91"/>
      <c r="L43" s="91"/>
      <c r="M43" s="91"/>
      <c r="N43" s="92"/>
      <c r="O43" s="92"/>
      <c r="P43" s="92"/>
      <c r="Q43" s="92"/>
      <c r="R43" s="92"/>
      <c r="S43" s="92"/>
      <c r="T43" s="92"/>
      <c r="U43" s="90"/>
      <c r="V43" s="90"/>
      <c r="W43" s="90"/>
      <c r="X43" s="90"/>
      <c r="Y43" s="90"/>
      <c r="Z43" s="90"/>
      <c r="AA43" s="90"/>
      <c r="AB43" s="91"/>
      <c r="AC43" s="91"/>
      <c r="AD43" s="91"/>
      <c r="AE43" s="93"/>
      <c r="AF43" s="218"/>
      <c r="AG43" s="81" t="s">
        <v>34</v>
      </c>
      <c r="AH43" s="81" t="s">
        <v>35</v>
      </c>
      <c r="AI43" s="72"/>
      <c r="AJ43" s="77"/>
      <c r="AK43" s="219"/>
      <c r="AL43" s="219"/>
      <c r="AM43" s="219"/>
      <c r="AN43" s="219"/>
      <c r="AO43" s="219"/>
      <c r="AP43" s="219"/>
      <c r="AQ43" s="78"/>
    </row>
    <row r="44" spans="5:46" ht="15.75" x14ac:dyDescent="0.2">
      <c r="E44" s="89"/>
      <c r="F44" s="90"/>
      <c r="G44" s="91"/>
      <c r="H44" s="91"/>
      <c r="I44" s="91"/>
      <c r="J44" s="91"/>
      <c r="K44" s="91"/>
      <c r="L44" s="91"/>
      <c r="M44" s="91"/>
      <c r="N44" s="92"/>
      <c r="O44" s="92"/>
      <c r="P44" s="92"/>
      <c r="Q44" s="92"/>
      <c r="R44" s="92"/>
      <c r="S44" s="92"/>
      <c r="T44" s="92"/>
      <c r="U44" s="90"/>
      <c r="V44" s="90"/>
      <c r="W44" s="90"/>
      <c r="X44" s="94"/>
      <c r="Y44" s="94"/>
      <c r="Z44" s="94"/>
      <c r="AA44" s="94"/>
      <c r="AB44" s="91"/>
      <c r="AC44" s="91"/>
      <c r="AD44" s="91"/>
      <c r="AE44" s="93"/>
      <c r="AF44" s="218"/>
      <c r="AG44" s="80" t="s">
        <v>36</v>
      </c>
      <c r="AH44" s="80" t="s">
        <v>37</v>
      </c>
      <c r="AI44" s="72"/>
      <c r="AJ44" s="77"/>
      <c r="AK44" s="219"/>
      <c r="AL44" s="219"/>
      <c r="AM44" s="219"/>
      <c r="AN44" s="219"/>
      <c r="AO44" s="219"/>
      <c r="AP44" s="219"/>
      <c r="AQ44" s="78"/>
    </row>
    <row r="45" spans="5:46" ht="15.75" x14ac:dyDescent="0.2">
      <c r="E45" s="89"/>
      <c r="F45" s="90"/>
      <c r="G45" s="91"/>
      <c r="H45" s="91"/>
      <c r="I45" s="91"/>
      <c r="J45" s="91"/>
      <c r="K45" s="91"/>
      <c r="L45" s="91"/>
      <c r="M45" s="91"/>
      <c r="N45" s="92"/>
      <c r="O45" s="92"/>
      <c r="P45" s="92"/>
      <c r="Q45" s="92"/>
      <c r="R45" s="92"/>
      <c r="S45" s="92"/>
      <c r="T45" s="92"/>
      <c r="U45" s="90"/>
      <c r="V45" s="90"/>
      <c r="W45" s="90"/>
      <c r="X45" s="94"/>
      <c r="Y45" s="94"/>
      <c r="Z45" s="94"/>
      <c r="AA45" s="94"/>
      <c r="AB45" s="91"/>
      <c r="AC45" s="91"/>
      <c r="AD45" s="91"/>
      <c r="AE45" s="93"/>
      <c r="AF45" s="218"/>
      <c r="AG45" s="180"/>
      <c r="AH45" s="80" t="s">
        <v>58</v>
      </c>
      <c r="AJ45" s="77"/>
      <c r="AK45" s="219"/>
      <c r="AL45" s="219"/>
      <c r="AM45" s="219"/>
      <c r="AN45" s="219"/>
      <c r="AO45" s="219"/>
      <c r="AP45" s="219"/>
      <c r="AQ45" s="78"/>
    </row>
    <row r="46" spans="5:46" ht="15.75" x14ac:dyDescent="0.2">
      <c r="E46" s="89"/>
      <c r="F46" s="90"/>
      <c r="G46" s="91"/>
      <c r="H46" s="91"/>
      <c r="I46" s="91"/>
      <c r="J46" s="91"/>
      <c r="K46" s="91"/>
      <c r="L46" s="91"/>
      <c r="M46" s="91"/>
      <c r="N46" s="92"/>
      <c r="O46" s="92"/>
      <c r="P46" s="92"/>
      <c r="Q46" s="92"/>
      <c r="R46" s="92"/>
      <c r="S46" s="92"/>
      <c r="T46" s="92"/>
      <c r="U46" s="90"/>
      <c r="V46" s="90"/>
      <c r="W46" s="90"/>
      <c r="X46" s="94"/>
      <c r="Y46" s="94"/>
      <c r="Z46" s="94"/>
      <c r="AA46" s="94"/>
      <c r="AB46" s="91"/>
      <c r="AC46" s="91"/>
      <c r="AD46" s="91"/>
      <c r="AE46" s="93"/>
      <c r="AF46" s="218"/>
      <c r="AG46" s="95"/>
      <c r="AH46" s="80"/>
      <c r="AJ46" s="77"/>
      <c r="AK46" s="219"/>
      <c r="AL46" s="219"/>
      <c r="AM46" s="219"/>
      <c r="AN46" s="219"/>
      <c r="AO46" s="219"/>
      <c r="AP46" s="219"/>
      <c r="AQ46" s="78"/>
    </row>
    <row r="47" spans="5:46" ht="16.5" thickBot="1" x14ac:dyDescent="0.25">
      <c r="E47" s="96"/>
      <c r="F47" s="97"/>
      <c r="G47" s="98"/>
      <c r="H47" s="98"/>
      <c r="I47" s="98"/>
      <c r="J47" s="98"/>
      <c r="K47" s="98"/>
      <c r="L47" s="98"/>
      <c r="M47" s="98"/>
      <c r="N47" s="99"/>
      <c r="O47" s="97"/>
      <c r="P47" s="97"/>
      <c r="Q47" s="97"/>
      <c r="R47" s="97"/>
      <c r="S47" s="97"/>
      <c r="T47" s="97"/>
      <c r="U47" s="97"/>
      <c r="V47" s="97"/>
      <c r="W47" s="97"/>
      <c r="X47" s="100"/>
      <c r="Y47" s="98"/>
      <c r="Z47" s="98"/>
      <c r="AA47" s="98"/>
      <c r="AB47" s="98"/>
      <c r="AC47" s="98"/>
      <c r="AD47" s="98"/>
      <c r="AE47" s="101"/>
      <c r="AF47" s="320" t="s">
        <v>38</v>
      </c>
      <c r="AG47" s="321"/>
      <c r="AH47" s="321"/>
      <c r="AI47" s="321"/>
      <c r="AJ47" s="321"/>
      <c r="AK47" s="321"/>
      <c r="AL47" s="321"/>
      <c r="AM47" s="321"/>
      <c r="AN47" s="321"/>
      <c r="AO47" s="321"/>
      <c r="AP47" s="321"/>
      <c r="AQ47" s="322"/>
    </row>
    <row r="48" spans="5:46" ht="15.75" customHeight="1" x14ac:dyDescent="0.2">
      <c r="E48" s="447"/>
      <c r="F48" s="448"/>
      <c r="G48" s="449"/>
      <c r="H48" s="450" t="s">
        <v>204</v>
      </c>
      <c r="I48" s="451"/>
      <c r="J48" s="451"/>
      <c r="K48" s="451"/>
      <c r="L48" s="451"/>
      <c r="M48" s="451"/>
      <c r="N48" s="451"/>
      <c r="O48" s="451"/>
      <c r="P48" s="451"/>
      <c r="Q48" s="451"/>
      <c r="R48" s="451"/>
      <c r="S48" s="451"/>
      <c r="T48" s="451"/>
      <c r="U48" s="451"/>
      <c r="V48" s="451"/>
      <c r="W48" s="451"/>
      <c r="X48" s="451"/>
      <c r="Y48" s="451"/>
      <c r="Z48" s="451"/>
      <c r="AA48" s="451"/>
      <c r="AB48" s="451"/>
      <c r="AC48" s="451"/>
      <c r="AD48" s="451"/>
      <c r="AE48" s="452"/>
      <c r="AF48" s="456" t="s">
        <v>205</v>
      </c>
      <c r="AG48" s="457"/>
      <c r="AH48" s="457"/>
      <c r="AI48" s="457"/>
      <c r="AJ48" s="457"/>
      <c r="AK48" s="457"/>
      <c r="AL48" s="457"/>
      <c r="AM48" s="457"/>
      <c r="AN48" s="457"/>
      <c r="AO48" s="457"/>
      <c r="AP48" s="457"/>
      <c r="AQ48" s="458"/>
    </row>
    <row r="49" spans="1:46" ht="15.75" customHeight="1" x14ac:dyDescent="0.2">
      <c r="E49" s="459" t="s">
        <v>127</v>
      </c>
      <c r="F49" s="460"/>
      <c r="G49" s="461"/>
      <c r="H49" s="453"/>
      <c r="I49" s="454"/>
      <c r="J49" s="454"/>
      <c r="K49" s="454"/>
      <c r="L49" s="454"/>
      <c r="M49" s="454"/>
      <c r="N49" s="454"/>
      <c r="O49" s="454"/>
      <c r="P49" s="454"/>
      <c r="Q49" s="454"/>
      <c r="R49" s="454"/>
      <c r="S49" s="454"/>
      <c r="T49" s="454"/>
      <c r="U49" s="454"/>
      <c r="V49" s="454"/>
      <c r="W49" s="454"/>
      <c r="X49" s="454"/>
      <c r="Y49" s="454"/>
      <c r="Z49" s="454"/>
      <c r="AA49" s="454"/>
      <c r="AB49" s="454"/>
      <c r="AC49" s="454"/>
      <c r="AD49" s="454"/>
      <c r="AE49" s="455"/>
      <c r="AF49" s="309"/>
      <c r="AG49" s="310"/>
      <c r="AH49" s="310"/>
      <c r="AI49" s="310"/>
      <c r="AJ49" s="310"/>
      <c r="AK49" s="310"/>
      <c r="AL49" s="310"/>
      <c r="AM49" s="310"/>
      <c r="AN49" s="310"/>
      <c r="AO49" s="310"/>
      <c r="AP49" s="310"/>
      <c r="AQ49" s="311"/>
    </row>
    <row r="50" spans="1:46" ht="39" x14ac:dyDescent="0.2">
      <c r="E50" s="459"/>
      <c r="F50" s="460"/>
      <c r="G50" s="461"/>
      <c r="H50" s="245"/>
      <c r="I50" s="247"/>
      <c r="J50" s="247"/>
      <c r="K50" s="247"/>
      <c r="L50" s="9"/>
      <c r="M50" s="247"/>
      <c r="N50" s="247"/>
      <c r="O50" s="247"/>
      <c r="P50" s="10"/>
      <c r="Q50" s="247"/>
      <c r="R50" s="247"/>
      <c r="S50" s="10"/>
      <c r="T50" s="247"/>
      <c r="U50" s="247"/>
      <c r="V50" s="247"/>
      <c r="W50" s="247"/>
      <c r="X50" s="247"/>
      <c r="Y50" s="247"/>
      <c r="Z50" s="247"/>
      <c r="AA50" s="247"/>
      <c r="AB50" s="248"/>
      <c r="AC50" s="248"/>
      <c r="AD50" s="248"/>
      <c r="AE50" s="248"/>
      <c r="AF50" s="241"/>
      <c r="AG50" s="242"/>
      <c r="AH50" s="242"/>
      <c r="AI50" s="242"/>
      <c r="AJ50" s="242"/>
      <c r="AK50" s="242"/>
      <c r="AL50" s="242"/>
      <c r="AM50" s="242"/>
      <c r="AN50" s="242"/>
      <c r="AO50" s="242"/>
      <c r="AP50" s="242"/>
      <c r="AQ50" s="243"/>
    </row>
    <row r="51" spans="1:46" ht="39" x14ac:dyDescent="0.2">
      <c r="E51" s="315" t="s">
        <v>60</v>
      </c>
      <c r="F51" s="316"/>
      <c r="G51" s="317"/>
      <c r="H51" s="245" t="s">
        <v>81</v>
      </c>
      <c r="I51" s="247"/>
      <c r="J51" s="247"/>
      <c r="K51" s="247"/>
      <c r="L51" s="9" t="s">
        <v>82</v>
      </c>
      <c r="M51" s="247"/>
      <c r="N51" s="247"/>
      <c r="O51" s="247"/>
      <c r="P51" s="10"/>
      <c r="Q51" s="247"/>
      <c r="R51" s="247"/>
      <c r="S51" s="247"/>
      <c r="T51" s="247"/>
      <c r="U51" s="247"/>
      <c r="V51" s="247"/>
      <c r="W51" s="247"/>
      <c r="X51" s="247"/>
      <c r="Y51" s="247"/>
      <c r="Z51" s="247"/>
      <c r="AA51" s="245"/>
      <c r="AB51" s="11"/>
      <c r="AC51" s="246"/>
      <c r="AD51" s="246"/>
      <c r="AE51" s="246"/>
      <c r="AF51" s="312"/>
      <c r="AG51" s="313"/>
      <c r="AH51" s="313"/>
      <c r="AI51" s="313"/>
      <c r="AJ51" s="313"/>
      <c r="AK51" s="313"/>
      <c r="AL51" s="313"/>
      <c r="AM51" s="313"/>
      <c r="AN51" s="313"/>
      <c r="AO51" s="313"/>
      <c r="AP51" s="313"/>
      <c r="AQ51" s="314"/>
    </row>
    <row r="52" spans="1:46" ht="15.75" x14ac:dyDescent="0.2">
      <c r="E52" s="441" t="s">
        <v>78</v>
      </c>
      <c r="F52" s="442"/>
      <c r="G52" s="443"/>
      <c r="H52" s="245" t="s">
        <v>63</v>
      </c>
      <c r="I52" s="244"/>
      <c r="J52" s="244"/>
      <c r="K52" s="244"/>
      <c r="L52" s="9" t="s">
        <v>80</v>
      </c>
      <c r="M52" s="11"/>
      <c r="N52" s="244"/>
      <c r="O52" s="9"/>
      <c r="P52" s="9"/>
      <c r="R52" s="9"/>
      <c r="S52" s="9"/>
      <c r="T52" s="9"/>
      <c r="U52" s="9"/>
      <c r="V52" s="9"/>
      <c r="W52" s="9"/>
      <c r="X52" s="9"/>
      <c r="Y52" s="9"/>
      <c r="Z52" s="245"/>
      <c r="AA52" s="245"/>
      <c r="AB52" s="11"/>
      <c r="AC52" s="246"/>
      <c r="AD52" s="246"/>
      <c r="AE52" s="246"/>
      <c r="AF52" s="312" t="s">
        <v>206</v>
      </c>
      <c r="AG52" s="313"/>
      <c r="AH52" s="313"/>
      <c r="AI52" s="313"/>
      <c r="AJ52" s="313"/>
      <c r="AK52" s="313"/>
      <c r="AL52" s="313"/>
      <c r="AM52" s="313"/>
      <c r="AN52" s="313"/>
      <c r="AO52" s="313"/>
      <c r="AP52" s="313"/>
      <c r="AQ52" s="314"/>
    </row>
    <row r="53" spans="1:46" ht="15.75" x14ac:dyDescent="0.2">
      <c r="E53" s="315" t="s">
        <v>56</v>
      </c>
      <c r="F53" s="316"/>
      <c r="G53" s="317"/>
      <c r="H53" s="245" t="s">
        <v>62</v>
      </c>
      <c r="I53" s="244"/>
      <c r="J53" s="244"/>
      <c r="K53" s="245"/>
      <c r="L53" s="9" t="s">
        <v>77</v>
      </c>
      <c r="M53" s="11"/>
      <c r="N53" s="9"/>
      <c r="O53" s="9"/>
      <c r="P53" s="8"/>
      <c r="R53" s="244"/>
      <c r="S53" s="9"/>
      <c r="T53" s="9"/>
      <c r="U53" s="9"/>
      <c r="V53" s="9"/>
      <c r="W53" s="9"/>
      <c r="X53" s="9"/>
      <c r="Y53" s="9"/>
      <c r="Z53" s="245"/>
      <c r="AA53" s="245"/>
      <c r="AB53" s="11"/>
      <c r="AC53" s="245"/>
      <c r="AD53" s="245"/>
      <c r="AE53" s="245"/>
      <c r="AF53" s="312" t="s">
        <v>207</v>
      </c>
      <c r="AG53" s="313"/>
      <c r="AH53" s="313"/>
      <c r="AI53" s="313"/>
      <c r="AJ53" s="313"/>
      <c r="AK53" s="313"/>
      <c r="AL53" s="313"/>
      <c r="AM53" s="313"/>
      <c r="AN53" s="313"/>
      <c r="AO53" s="313"/>
      <c r="AP53" s="313"/>
      <c r="AQ53" s="314"/>
    </row>
    <row r="54" spans="1:46" ht="15.75" x14ac:dyDescent="0.2">
      <c r="E54" s="315"/>
      <c r="F54" s="316"/>
      <c r="G54" s="317"/>
      <c r="H54" s="245" t="s">
        <v>0</v>
      </c>
      <c r="I54" s="245"/>
      <c r="J54" s="245"/>
      <c r="K54" s="245"/>
      <c r="L54" s="9" t="s">
        <v>89</v>
      </c>
      <c r="M54" s="11"/>
      <c r="N54" s="9"/>
      <c r="O54" s="9"/>
      <c r="P54" s="9"/>
      <c r="R54" s="244"/>
      <c r="S54" s="9"/>
      <c r="T54" s="9"/>
      <c r="U54" s="9"/>
      <c r="V54" s="9"/>
      <c r="W54" s="9"/>
      <c r="X54" s="9"/>
      <c r="Y54" s="9"/>
      <c r="Z54" s="245"/>
      <c r="AA54" s="245"/>
      <c r="AB54" s="11"/>
      <c r="AC54" s="245"/>
      <c r="AD54" s="245"/>
      <c r="AE54" s="245"/>
      <c r="AF54" s="444"/>
      <c r="AG54" s="445"/>
      <c r="AH54" s="445"/>
      <c r="AI54" s="445"/>
      <c r="AJ54" s="445"/>
      <c r="AK54" s="445"/>
      <c r="AL54" s="445"/>
      <c r="AM54" s="445"/>
      <c r="AN54" s="445"/>
      <c r="AO54" s="445"/>
      <c r="AP54" s="445"/>
      <c r="AQ54" s="446"/>
    </row>
    <row r="55" spans="1:46" ht="16.5" thickBot="1" x14ac:dyDescent="0.25">
      <c r="E55" s="306"/>
      <c r="F55" s="307"/>
      <c r="G55" s="308"/>
      <c r="H55" s="12"/>
      <c r="I55" s="245"/>
      <c r="J55" s="245"/>
      <c r="K55" s="245"/>
      <c r="L55" s="9"/>
      <c r="M55" s="13"/>
      <c r="N55" s="13"/>
      <c r="O55" s="13"/>
      <c r="P55" s="13"/>
      <c r="R55" s="9"/>
      <c r="S55" s="9"/>
      <c r="T55" s="9"/>
      <c r="U55" s="9"/>
      <c r="V55" s="9"/>
      <c r="W55" s="9"/>
      <c r="X55" s="9"/>
      <c r="Y55" s="9"/>
      <c r="Z55" s="245"/>
      <c r="AA55" s="245"/>
      <c r="AB55" s="11"/>
      <c r="AC55" s="245"/>
      <c r="AD55" s="245"/>
      <c r="AE55" s="245"/>
      <c r="AF55" s="323"/>
      <c r="AG55" s="324"/>
      <c r="AH55" s="324"/>
      <c r="AI55" s="324"/>
      <c r="AJ55" s="324"/>
      <c r="AK55" s="324"/>
      <c r="AL55" s="324"/>
      <c r="AM55" s="324"/>
      <c r="AN55" s="324"/>
      <c r="AO55" s="324"/>
      <c r="AP55" s="324"/>
      <c r="AQ55" s="325"/>
    </row>
    <row r="56" spans="1:46" ht="16.5" thickBot="1" x14ac:dyDescent="0.25"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</row>
    <row r="57" spans="1:46" ht="15.75" x14ac:dyDescent="0.2">
      <c r="E57" s="418" t="s">
        <v>39</v>
      </c>
      <c r="F57" s="421" t="s">
        <v>321</v>
      </c>
      <c r="G57" s="422"/>
      <c r="H57" s="491" t="s">
        <v>3</v>
      </c>
      <c r="I57" s="492"/>
      <c r="J57" s="493"/>
      <c r="K57" s="359" t="s">
        <v>4</v>
      </c>
      <c r="L57" s="347"/>
      <c r="M57" s="347"/>
      <c r="N57" s="347"/>
      <c r="O57" s="347"/>
      <c r="P57" s="359" t="s">
        <v>5</v>
      </c>
      <c r="Q57" s="347"/>
      <c r="R57" s="347"/>
      <c r="S57" s="347"/>
      <c r="T57" s="347"/>
      <c r="U57" s="347"/>
      <c r="V57" s="347"/>
      <c r="W57" s="347"/>
      <c r="X57" s="347"/>
      <c r="Y57" s="347"/>
      <c r="Z57" s="347"/>
      <c r="AA57" s="347"/>
      <c r="AB57" s="347"/>
      <c r="AC57" s="347"/>
      <c r="AD57" s="347"/>
      <c r="AE57" s="347"/>
      <c r="AF57" s="347"/>
      <c r="AG57" s="347"/>
      <c r="AH57" s="347"/>
      <c r="AI57" s="347"/>
      <c r="AJ57" s="347"/>
      <c r="AK57" s="347"/>
      <c r="AL57" s="347"/>
      <c r="AM57" s="347"/>
      <c r="AN57" s="347"/>
      <c r="AO57" s="347"/>
      <c r="AP57" s="347"/>
      <c r="AQ57" s="348"/>
    </row>
    <row r="58" spans="1:46" ht="15.75" x14ac:dyDescent="0.2">
      <c r="E58" s="419"/>
      <c r="F58" s="423"/>
      <c r="G58" s="424"/>
      <c r="H58" s="494"/>
      <c r="I58" s="495"/>
      <c r="J58" s="496"/>
      <c r="K58" s="497" t="s">
        <v>6</v>
      </c>
      <c r="L58" s="367" t="s">
        <v>7</v>
      </c>
      <c r="M58" s="367"/>
      <c r="N58" s="367"/>
      <c r="O58" s="369"/>
      <c r="P58" s="435" t="s">
        <v>118</v>
      </c>
      <c r="Q58" s="436"/>
      <c r="R58" s="436"/>
      <c r="S58" s="437"/>
      <c r="T58" s="435" t="s">
        <v>119</v>
      </c>
      <c r="U58" s="436"/>
      <c r="V58" s="436"/>
      <c r="W58" s="437"/>
      <c r="X58" s="435" t="s">
        <v>120</v>
      </c>
      <c r="Y58" s="436"/>
      <c r="Z58" s="436"/>
      <c r="AA58" s="437"/>
      <c r="AB58" s="435" t="s">
        <v>121</v>
      </c>
      <c r="AC58" s="436"/>
      <c r="AD58" s="436"/>
      <c r="AE58" s="437"/>
      <c r="AF58" s="435" t="s">
        <v>122</v>
      </c>
      <c r="AG58" s="436"/>
      <c r="AH58" s="436"/>
      <c r="AI58" s="437"/>
      <c r="AJ58" s="435" t="s">
        <v>123</v>
      </c>
      <c r="AK58" s="436"/>
      <c r="AL58" s="436"/>
      <c r="AM58" s="437"/>
      <c r="AN58" s="435" t="s">
        <v>124</v>
      </c>
      <c r="AO58" s="436"/>
      <c r="AP58" s="436"/>
      <c r="AQ58" s="437"/>
    </row>
    <row r="59" spans="1:46" ht="15.75" x14ac:dyDescent="0.2">
      <c r="E59" s="419"/>
      <c r="F59" s="423"/>
      <c r="G59" s="424"/>
      <c r="H59" s="378" t="s">
        <v>8</v>
      </c>
      <c r="I59" s="438" t="s">
        <v>9</v>
      </c>
      <c r="J59" s="362" t="s">
        <v>59</v>
      </c>
      <c r="K59" s="385"/>
      <c r="L59" s="367" t="s">
        <v>10</v>
      </c>
      <c r="M59" s="367" t="s">
        <v>11</v>
      </c>
      <c r="N59" s="367" t="s">
        <v>12</v>
      </c>
      <c r="O59" s="369" t="s">
        <v>54</v>
      </c>
      <c r="P59" s="415" t="s">
        <v>320</v>
      </c>
      <c r="Q59" s="416"/>
      <c r="R59" s="416"/>
      <c r="S59" s="416"/>
      <c r="T59" s="416"/>
      <c r="U59" s="416"/>
      <c r="V59" s="416"/>
      <c r="W59" s="416"/>
      <c r="X59" s="416"/>
      <c r="Y59" s="416"/>
      <c r="Z59" s="416"/>
      <c r="AA59" s="416"/>
      <c r="AB59" s="416"/>
      <c r="AC59" s="416"/>
      <c r="AD59" s="416"/>
      <c r="AE59" s="416"/>
      <c r="AF59" s="416"/>
      <c r="AG59" s="416"/>
      <c r="AH59" s="416"/>
      <c r="AI59" s="416"/>
      <c r="AJ59" s="416"/>
      <c r="AK59" s="416"/>
      <c r="AL59" s="416"/>
      <c r="AM59" s="416"/>
      <c r="AN59" s="416"/>
      <c r="AO59" s="416"/>
      <c r="AP59" s="416"/>
      <c r="AQ59" s="417"/>
    </row>
    <row r="60" spans="1:46" ht="15.75" x14ac:dyDescent="0.2">
      <c r="E60" s="419"/>
      <c r="F60" s="423"/>
      <c r="G60" s="424"/>
      <c r="H60" s="378"/>
      <c r="I60" s="439"/>
      <c r="J60" s="383"/>
      <c r="K60" s="385"/>
      <c r="L60" s="367"/>
      <c r="M60" s="367"/>
      <c r="N60" s="367"/>
      <c r="O60" s="369"/>
      <c r="P60" s="364" t="s">
        <v>10</v>
      </c>
      <c r="Q60" s="366" t="s">
        <v>11</v>
      </c>
      <c r="R60" s="360" t="s">
        <v>13</v>
      </c>
      <c r="S60" s="362" t="s">
        <v>57</v>
      </c>
      <c r="T60" s="364" t="s">
        <v>10</v>
      </c>
      <c r="U60" s="366" t="s">
        <v>11</v>
      </c>
      <c r="V60" s="360" t="s">
        <v>13</v>
      </c>
      <c r="W60" s="362" t="s">
        <v>57</v>
      </c>
      <c r="X60" s="364" t="s">
        <v>10</v>
      </c>
      <c r="Y60" s="366" t="s">
        <v>11</v>
      </c>
      <c r="Z60" s="360" t="s">
        <v>13</v>
      </c>
      <c r="AA60" s="362" t="s">
        <v>57</v>
      </c>
      <c r="AB60" s="364" t="s">
        <v>10</v>
      </c>
      <c r="AC60" s="366" t="s">
        <v>11</v>
      </c>
      <c r="AD60" s="360" t="s">
        <v>13</v>
      </c>
      <c r="AE60" s="362" t="s">
        <v>57</v>
      </c>
      <c r="AF60" s="364" t="s">
        <v>10</v>
      </c>
      <c r="AG60" s="366" t="s">
        <v>11</v>
      </c>
      <c r="AH60" s="360" t="s">
        <v>13</v>
      </c>
      <c r="AI60" s="362" t="s">
        <v>57</v>
      </c>
      <c r="AJ60" s="364" t="s">
        <v>10</v>
      </c>
      <c r="AK60" s="366" t="s">
        <v>11</v>
      </c>
      <c r="AL60" s="360" t="s">
        <v>13</v>
      </c>
      <c r="AM60" s="362" t="s">
        <v>57</v>
      </c>
      <c r="AN60" s="364" t="s">
        <v>10</v>
      </c>
      <c r="AO60" s="366" t="s">
        <v>11</v>
      </c>
      <c r="AP60" s="360" t="s">
        <v>13</v>
      </c>
      <c r="AQ60" s="362" t="s">
        <v>57</v>
      </c>
    </row>
    <row r="61" spans="1:46" ht="16.5" thickBot="1" x14ac:dyDescent="0.25">
      <c r="E61" s="420"/>
      <c r="F61" s="425"/>
      <c r="G61" s="426"/>
      <c r="H61" s="379"/>
      <c r="I61" s="440"/>
      <c r="J61" s="363"/>
      <c r="K61" s="386"/>
      <c r="L61" s="368"/>
      <c r="M61" s="368"/>
      <c r="N61" s="368"/>
      <c r="O61" s="329"/>
      <c r="P61" s="365"/>
      <c r="Q61" s="350"/>
      <c r="R61" s="361"/>
      <c r="S61" s="363"/>
      <c r="T61" s="365"/>
      <c r="U61" s="350"/>
      <c r="V61" s="361"/>
      <c r="W61" s="363"/>
      <c r="X61" s="365"/>
      <c r="Y61" s="350"/>
      <c r="Z61" s="361"/>
      <c r="AA61" s="363"/>
      <c r="AB61" s="365"/>
      <c r="AC61" s="350"/>
      <c r="AD61" s="361"/>
      <c r="AE61" s="363"/>
      <c r="AF61" s="365"/>
      <c r="AG61" s="350"/>
      <c r="AH61" s="361"/>
      <c r="AI61" s="363"/>
      <c r="AJ61" s="365"/>
      <c r="AK61" s="350"/>
      <c r="AL61" s="361"/>
      <c r="AM61" s="363"/>
      <c r="AN61" s="365"/>
      <c r="AO61" s="350"/>
      <c r="AP61" s="361"/>
      <c r="AQ61" s="363"/>
    </row>
    <row r="62" spans="1:46" s="2" customFormat="1" ht="16.5" thickBot="1" x14ac:dyDescent="0.25">
      <c r="A62" s="154"/>
      <c r="B62" s="154"/>
      <c r="C62" s="154"/>
      <c r="D62" s="154"/>
      <c r="E62" s="15" t="s">
        <v>40</v>
      </c>
      <c r="F62" s="472" t="s">
        <v>41</v>
      </c>
      <c r="G62" s="472"/>
      <c r="H62" s="486"/>
      <c r="I62" s="487"/>
      <c r="J62" s="102"/>
      <c r="K62" s="234"/>
      <c r="L62" s="488"/>
      <c r="M62" s="488"/>
      <c r="N62" s="488"/>
      <c r="O62" s="488"/>
      <c r="P62" s="489"/>
      <c r="Q62" s="489"/>
      <c r="R62" s="489"/>
      <c r="S62" s="489"/>
      <c r="T62" s="489"/>
      <c r="U62" s="489"/>
      <c r="V62" s="489"/>
      <c r="W62" s="489"/>
      <c r="X62" s="489"/>
      <c r="Y62" s="489"/>
      <c r="Z62" s="489"/>
      <c r="AA62" s="489"/>
      <c r="AB62" s="489"/>
      <c r="AC62" s="489"/>
      <c r="AD62" s="489"/>
      <c r="AE62" s="489"/>
      <c r="AF62" s="489"/>
      <c r="AG62" s="489"/>
      <c r="AH62" s="489"/>
      <c r="AI62" s="489"/>
      <c r="AJ62" s="489"/>
      <c r="AK62" s="489"/>
      <c r="AL62" s="489"/>
      <c r="AM62" s="489"/>
      <c r="AN62" s="489"/>
      <c r="AO62" s="489"/>
      <c r="AP62" s="489"/>
      <c r="AQ62" s="490"/>
    </row>
    <row r="63" spans="1:46" ht="15.75" x14ac:dyDescent="0.2">
      <c r="E63" s="31" t="s">
        <v>16</v>
      </c>
      <c r="F63" s="470" t="s">
        <v>75</v>
      </c>
      <c r="G63" s="471"/>
      <c r="H63" s="43">
        <v>2</v>
      </c>
      <c r="I63" s="103">
        <v>2</v>
      </c>
      <c r="J63" s="104">
        <v>15</v>
      </c>
      <c r="K63" s="105">
        <f t="shared" ref="K63:K66" si="8">SUM(L63:O63)</f>
        <v>120</v>
      </c>
      <c r="L63" s="106">
        <f t="shared" ref="L63:L66" si="9">SUM(P63,T63,X63,AB63,AF63,AJ63,AN63)</f>
        <v>60</v>
      </c>
      <c r="M63" s="106">
        <f t="shared" ref="M63:M66" si="10">SUM(Q63,U63,Y63,AC63,AG63,AK63,AO63)</f>
        <v>60</v>
      </c>
      <c r="N63" s="106">
        <f t="shared" ref="N63:N66" si="11">SUM(R63,V63,Z63,AD63,AH63,AL63,AP63)</f>
        <v>0</v>
      </c>
      <c r="O63" s="106">
        <f t="shared" ref="O63:O66" si="12">SUM(S63,W63,AA63,AE63,AI63,AM63,AQ63)</f>
        <v>0</v>
      </c>
      <c r="P63" s="181">
        <v>30</v>
      </c>
      <c r="Q63" s="107">
        <v>30</v>
      </c>
      <c r="R63" s="107"/>
      <c r="S63" s="104"/>
      <c r="T63" s="175">
        <v>30</v>
      </c>
      <c r="U63" s="107">
        <v>30</v>
      </c>
      <c r="V63" s="107"/>
      <c r="W63" s="104"/>
      <c r="X63" s="108"/>
      <c r="Y63" s="107"/>
      <c r="Z63" s="107"/>
      <c r="AA63" s="104"/>
      <c r="AB63" s="108"/>
      <c r="AC63" s="107"/>
      <c r="AD63" s="107"/>
      <c r="AE63" s="104"/>
      <c r="AF63" s="108"/>
      <c r="AG63" s="107"/>
      <c r="AH63" s="107"/>
      <c r="AI63" s="104"/>
      <c r="AJ63" s="108"/>
      <c r="AK63" s="107"/>
      <c r="AL63" s="107"/>
      <c r="AM63" s="104"/>
      <c r="AN63" s="108"/>
      <c r="AO63" s="107"/>
      <c r="AP63" s="107"/>
      <c r="AQ63" s="104"/>
      <c r="AT63" s="104" t="s">
        <v>210</v>
      </c>
    </row>
    <row r="64" spans="1:46" ht="15.75" x14ac:dyDescent="0.2">
      <c r="E64" s="31" t="s">
        <v>17</v>
      </c>
      <c r="F64" s="464" t="s">
        <v>73</v>
      </c>
      <c r="G64" s="465"/>
      <c r="H64" s="167">
        <v>1</v>
      </c>
      <c r="I64" s="110">
        <v>1</v>
      </c>
      <c r="J64" s="35">
        <v>6</v>
      </c>
      <c r="K64" s="105">
        <f t="shared" si="8"/>
        <v>45</v>
      </c>
      <c r="L64" s="106">
        <f t="shared" si="9"/>
        <v>30</v>
      </c>
      <c r="M64" s="106">
        <f t="shared" si="10"/>
        <v>0</v>
      </c>
      <c r="N64" s="106">
        <f t="shared" si="11"/>
        <v>15</v>
      </c>
      <c r="O64" s="106">
        <f t="shared" si="12"/>
        <v>0</v>
      </c>
      <c r="P64" s="111"/>
      <c r="Q64" s="107"/>
      <c r="R64" s="107"/>
      <c r="S64" s="104"/>
      <c r="T64" s="176">
        <v>30</v>
      </c>
      <c r="U64" s="107"/>
      <c r="V64" s="107">
        <v>15</v>
      </c>
      <c r="W64" s="104"/>
      <c r="X64" s="108"/>
      <c r="Y64" s="107"/>
      <c r="Z64" s="107"/>
      <c r="AA64" s="104"/>
      <c r="AB64" s="108"/>
      <c r="AC64" s="107"/>
      <c r="AD64" s="107"/>
      <c r="AE64" s="104"/>
      <c r="AF64" s="108"/>
      <c r="AG64" s="107"/>
      <c r="AH64" s="107"/>
      <c r="AI64" s="104"/>
      <c r="AJ64" s="108"/>
      <c r="AK64" s="107"/>
      <c r="AL64" s="107"/>
      <c r="AM64" s="104"/>
      <c r="AN64" s="108"/>
      <c r="AO64" s="107"/>
      <c r="AP64" s="107"/>
      <c r="AQ64" s="104"/>
    </row>
    <row r="65" spans="5:52" ht="15.75" x14ac:dyDescent="0.2">
      <c r="E65" s="31" t="s">
        <v>18</v>
      </c>
      <c r="F65" s="466" t="s">
        <v>87</v>
      </c>
      <c r="G65" s="467"/>
      <c r="H65" s="165"/>
      <c r="I65" s="114">
        <v>2</v>
      </c>
      <c r="J65" s="104">
        <v>3</v>
      </c>
      <c r="K65" s="105">
        <f t="shared" si="8"/>
        <v>45</v>
      </c>
      <c r="L65" s="106">
        <f t="shared" si="9"/>
        <v>15</v>
      </c>
      <c r="M65" s="106">
        <f t="shared" si="10"/>
        <v>0</v>
      </c>
      <c r="N65" s="106">
        <f t="shared" si="11"/>
        <v>30</v>
      </c>
      <c r="O65" s="106">
        <f t="shared" si="12"/>
        <v>0</v>
      </c>
      <c r="P65" s="117">
        <v>15</v>
      </c>
      <c r="Q65" s="107"/>
      <c r="R65" s="107">
        <v>30</v>
      </c>
      <c r="S65" s="104"/>
      <c r="T65" s="118"/>
      <c r="U65" s="119"/>
      <c r="V65" s="107"/>
      <c r="W65" s="104"/>
      <c r="X65" s="108"/>
      <c r="Y65" s="107"/>
      <c r="Z65" s="107"/>
      <c r="AA65" s="104"/>
      <c r="AB65" s="108"/>
      <c r="AC65" s="107"/>
      <c r="AD65" s="107"/>
      <c r="AE65" s="104"/>
      <c r="AF65" s="108"/>
      <c r="AG65" s="107"/>
      <c r="AH65" s="107"/>
      <c r="AI65" s="104"/>
      <c r="AJ65" s="108"/>
      <c r="AK65" s="107"/>
      <c r="AL65" s="107"/>
      <c r="AM65" s="104"/>
      <c r="AN65" s="108"/>
      <c r="AO65" s="107"/>
      <c r="AP65" s="107"/>
      <c r="AQ65" s="104"/>
      <c r="AT65" s="42"/>
      <c r="AU65" s="42"/>
      <c r="AV65" s="42"/>
      <c r="AW65" s="42"/>
      <c r="AX65" s="42"/>
      <c r="AY65" s="42"/>
      <c r="AZ65" s="42"/>
    </row>
    <row r="66" spans="5:52" ht="15.75" x14ac:dyDescent="0.2">
      <c r="E66" s="31" t="s">
        <v>19</v>
      </c>
      <c r="F66" s="464" t="s">
        <v>93</v>
      </c>
      <c r="G66" s="465"/>
      <c r="H66" s="165"/>
      <c r="I66" s="114">
        <v>1</v>
      </c>
      <c r="J66" s="104">
        <v>3</v>
      </c>
      <c r="K66" s="105">
        <f t="shared" si="8"/>
        <v>30</v>
      </c>
      <c r="L66" s="106">
        <f t="shared" si="9"/>
        <v>30</v>
      </c>
      <c r="M66" s="106">
        <f t="shared" si="10"/>
        <v>0</v>
      </c>
      <c r="N66" s="106">
        <f t="shared" si="11"/>
        <v>0</v>
      </c>
      <c r="O66" s="106">
        <f t="shared" si="12"/>
        <v>0</v>
      </c>
      <c r="P66" s="117">
        <v>30</v>
      </c>
      <c r="Q66" s="107"/>
      <c r="R66" s="107"/>
      <c r="S66" s="104"/>
      <c r="T66" s="118"/>
      <c r="U66" s="119"/>
      <c r="V66" s="107"/>
      <c r="W66" s="104"/>
      <c r="X66" s="112"/>
      <c r="Y66" s="107"/>
      <c r="Z66" s="107"/>
      <c r="AA66" s="104"/>
      <c r="AB66" s="108"/>
      <c r="AC66" s="107"/>
      <c r="AD66" s="107"/>
      <c r="AE66" s="104"/>
      <c r="AF66" s="108"/>
      <c r="AG66" s="107"/>
      <c r="AH66" s="107"/>
      <c r="AI66" s="104"/>
      <c r="AJ66" s="108"/>
      <c r="AK66" s="107"/>
      <c r="AL66" s="107"/>
      <c r="AM66" s="104"/>
      <c r="AN66" s="108"/>
      <c r="AO66" s="107"/>
      <c r="AP66" s="107"/>
      <c r="AQ66" s="104"/>
      <c r="AT66" s="42"/>
      <c r="AU66" s="42"/>
      <c r="AV66" s="42"/>
      <c r="AW66" s="42"/>
      <c r="AX66" s="42"/>
      <c r="AY66" s="42"/>
      <c r="AZ66" s="42"/>
    </row>
    <row r="67" spans="5:52" ht="15.75" x14ac:dyDescent="0.2">
      <c r="E67" s="31"/>
      <c r="F67" s="464"/>
      <c r="G67" s="465"/>
      <c r="H67" s="165"/>
      <c r="I67" s="114"/>
      <c r="J67" s="104"/>
      <c r="K67" s="105"/>
      <c r="L67" s="106"/>
      <c r="M67" s="106"/>
      <c r="N67" s="106"/>
      <c r="O67" s="106"/>
      <c r="P67" s="117"/>
      <c r="Q67" s="107"/>
      <c r="R67" s="107"/>
      <c r="S67" s="104"/>
      <c r="T67" s="108"/>
      <c r="U67" s="107"/>
      <c r="V67" s="107"/>
      <c r="W67" s="104"/>
      <c r="X67" s="112"/>
      <c r="Y67" s="107"/>
      <c r="Z67" s="107"/>
      <c r="AA67" s="104"/>
      <c r="AB67" s="108"/>
      <c r="AC67" s="107"/>
      <c r="AD67" s="107"/>
      <c r="AE67" s="104"/>
      <c r="AF67" s="108"/>
      <c r="AG67" s="107"/>
      <c r="AH67" s="107"/>
      <c r="AI67" s="104"/>
      <c r="AJ67" s="108"/>
      <c r="AK67" s="107"/>
      <c r="AL67" s="107"/>
      <c r="AM67" s="104"/>
      <c r="AN67" s="108"/>
      <c r="AO67" s="107"/>
      <c r="AP67" s="107"/>
      <c r="AQ67" s="104"/>
      <c r="AU67" s="42"/>
      <c r="AV67" s="42"/>
      <c r="AW67" s="42"/>
      <c r="AX67" s="42"/>
      <c r="AY67" s="42"/>
      <c r="AZ67" s="42"/>
    </row>
    <row r="68" spans="5:52" ht="15.75" x14ac:dyDescent="0.2">
      <c r="E68" s="31"/>
      <c r="F68" s="464"/>
      <c r="G68" s="465"/>
      <c r="H68" s="165"/>
      <c r="I68" s="114"/>
      <c r="J68" s="35"/>
      <c r="K68" s="105"/>
      <c r="L68" s="106"/>
      <c r="M68" s="106"/>
      <c r="N68" s="106"/>
      <c r="O68" s="106"/>
      <c r="P68" s="111"/>
      <c r="Q68" s="107"/>
      <c r="R68" s="107"/>
      <c r="S68" s="104"/>
      <c r="T68" s="108"/>
      <c r="U68" s="107"/>
      <c r="V68" s="107"/>
      <c r="W68" s="104"/>
      <c r="X68" s="108"/>
      <c r="Y68" s="107"/>
      <c r="Z68" s="107"/>
      <c r="AA68" s="104"/>
      <c r="AB68" s="108"/>
      <c r="AC68" s="107"/>
      <c r="AD68" s="107"/>
      <c r="AE68" s="104"/>
      <c r="AF68" s="121"/>
      <c r="AG68" s="107"/>
      <c r="AH68" s="119"/>
      <c r="AI68" s="104"/>
      <c r="AJ68" s="108"/>
      <c r="AK68" s="107"/>
      <c r="AL68" s="107"/>
      <c r="AM68" s="104"/>
      <c r="AN68" s="108"/>
      <c r="AO68" s="107"/>
      <c r="AP68" s="107"/>
      <c r="AQ68" s="104"/>
      <c r="AT68" s="42"/>
      <c r="AU68" s="42"/>
      <c r="AV68" s="42"/>
      <c r="AW68" s="42"/>
      <c r="AX68" s="42"/>
      <c r="AY68" s="42"/>
      <c r="AZ68" s="42"/>
    </row>
    <row r="69" spans="5:52" ht="16.5" thickBot="1" x14ac:dyDescent="0.25">
      <c r="E69" s="52"/>
      <c r="F69" s="122"/>
      <c r="G69" s="123"/>
      <c r="H69" s="109"/>
      <c r="I69" s="124"/>
      <c r="J69" s="125"/>
      <c r="K69" s="111"/>
      <c r="L69" s="106"/>
      <c r="M69" s="106"/>
      <c r="N69" s="106"/>
      <c r="O69" s="106"/>
      <c r="P69" s="111"/>
      <c r="Q69" s="107"/>
      <c r="R69" s="107"/>
      <c r="S69" s="104"/>
      <c r="T69" s="108"/>
      <c r="U69" s="107"/>
      <c r="V69" s="107"/>
      <c r="W69" s="104"/>
      <c r="X69" s="108"/>
      <c r="Y69" s="107"/>
      <c r="Z69" s="107"/>
      <c r="AA69" s="104"/>
      <c r="AB69" s="108"/>
      <c r="AC69" s="107"/>
      <c r="AD69" s="107"/>
      <c r="AE69" s="104"/>
      <c r="AF69" s="108"/>
      <c r="AG69" s="107"/>
      <c r="AH69" s="107"/>
      <c r="AI69" s="104"/>
      <c r="AJ69" s="108"/>
      <c r="AK69" s="107"/>
      <c r="AL69" s="107"/>
      <c r="AM69" s="104"/>
      <c r="AN69" s="108"/>
      <c r="AO69" s="107"/>
      <c r="AP69" s="107"/>
      <c r="AQ69" s="104"/>
      <c r="AT69" s="42"/>
      <c r="AU69" s="42"/>
      <c r="AV69" s="42"/>
      <c r="AW69" s="42"/>
      <c r="AX69" s="42"/>
      <c r="AY69" s="42"/>
      <c r="AZ69" s="42"/>
    </row>
    <row r="70" spans="5:52" ht="16.5" thickTop="1" x14ac:dyDescent="0.2">
      <c r="E70" s="60"/>
      <c r="F70" s="404" t="s">
        <v>21</v>
      </c>
      <c r="G70" s="405"/>
      <c r="H70" s="408">
        <f t="shared" ref="H70:O70" si="13">SUM(H63:H68)</f>
        <v>3</v>
      </c>
      <c r="I70" s="396">
        <f t="shared" si="13"/>
        <v>6</v>
      </c>
      <c r="J70" s="398">
        <f t="shared" si="13"/>
        <v>27</v>
      </c>
      <c r="K70" s="394">
        <f t="shared" si="13"/>
        <v>240</v>
      </c>
      <c r="L70" s="396">
        <f t="shared" si="13"/>
        <v>135</v>
      </c>
      <c r="M70" s="396">
        <f t="shared" si="13"/>
        <v>60</v>
      </c>
      <c r="N70" s="396">
        <f t="shared" si="13"/>
        <v>45</v>
      </c>
      <c r="O70" s="398">
        <f t="shared" si="13"/>
        <v>0</v>
      </c>
      <c r="P70" s="61">
        <f t="shared" ref="P70:AQ70" si="14">SUM(P63:P69)</f>
        <v>75</v>
      </c>
      <c r="Q70" s="62">
        <f t="shared" si="14"/>
        <v>30</v>
      </c>
      <c r="R70" s="62">
        <f t="shared" si="14"/>
        <v>30</v>
      </c>
      <c r="S70" s="63">
        <f t="shared" si="14"/>
        <v>0</v>
      </c>
      <c r="T70" s="61">
        <f t="shared" si="14"/>
        <v>60</v>
      </c>
      <c r="U70" s="62">
        <f t="shared" si="14"/>
        <v>30</v>
      </c>
      <c r="V70" s="62">
        <f t="shared" si="14"/>
        <v>15</v>
      </c>
      <c r="W70" s="64">
        <f t="shared" si="14"/>
        <v>0</v>
      </c>
      <c r="X70" s="65">
        <f t="shared" si="14"/>
        <v>0</v>
      </c>
      <c r="Y70" s="62">
        <f t="shared" si="14"/>
        <v>0</v>
      </c>
      <c r="Z70" s="62">
        <f t="shared" si="14"/>
        <v>0</v>
      </c>
      <c r="AA70" s="63">
        <f t="shared" si="14"/>
        <v>0</v>
      </c>
      <c r="AB70" s="61">
        <f t="shared" si="14"/>
        <v>0</v>
      </c>
      <c r="AC70" s="62">
        <f t="shared" si="14"/>
        <v>0</v>
      </c>
      <c r="AD70" s="62">
        <f t="shared" si="14"/>
        <v>0</v>
      </c>
      <c r="AE70" s="64">
        <f t="shared" si="14"/>
        <v>0</v>
      </c>
      <c r="AF70" s="65">
        <f t="shared" si="14"/>
        <v>0</v>
      </c>
      <c r="AG70" s="62">
        <f t="shared" si="14"/>
        <v>0</v>
      </c>
      <c r="AH70" s="62">
        <f t="shared" si="14"/>
        <v>0</v>
      </c>
      <c r="AI70" s="63">
        <f t="shared" si="14"/>
        <v>0</v>
      </c>
      <c r="AJ70" s="61">
        <f t="shared" si="14"/>
        <v>0</v>
      </c>
      <c r="AK70" s="62">
        <f t="shared" si="14"/>
        <v>0</v>
      </c>
      <c r="AL70" s="62">
        <f t="shared" si="14"/>
        <v>0</v>
      </c>
      <c r="AM70" s="64">
        <f t="shared" si="14"/>
        <v>0</v>
      </c>
      <c r="AN70" s="65">
        <f t="shared" si="14"/>
        <v>0</v>
      </c>
      <c r="AO70" s="62">
        <f t="shared" si="14"/>
        <v>0</v>
      </c>
      <c r="AP70" s="62">
        <f t="shared" si="14"/>
        <v>0</v>
      </c>
      <c r="AQ70" s="64">
        <f t="shared" si="14"/>
        <v>0</v>
      </c>
    </row>
    <row r="71" spans="5:52" ht="16.5" thickBot="1" x14ac:dyDescent="0.25">
      <c r="E71" s="66"/>
      <c r="F71" s="406"/>
      <c r="G71" s="407"/>
      <c r="H71" s="409"/>
      <c r="I71" s="410"/>
      <c r="J71" s="411"/>
      <c r="K71" s="485"/>
      <c r="L71" s="410"/>
      <c r="M71" s="410"/>
      <c r="N71" s="410"/>
      <c r="O71" s="411"/>
      <c r="P71" s="393">
        <v>13</v>
      </c>
      <c r="Q71" s="482"/>
      <c r="R71" s="482"/>
      <c r="S71" s="483"/>
      <c r="T71" s="393">
        <v>14</v>
      </c>
      <c r="U71" s="482"/>
      <c r="V71" s="482"/>
      <c r="W71" s="483"/>
      <c r="X71" s="393">
        <v>0</v>
      </c>
      <c r="Y71" s="482"/>
      <c r="Z71" s="482"/>
      <c r="AA71" s="483"/>
      <c r="AB71" s="393">
        <v>0</v>
      </c>
      <c r="AC71" s="482"/>
      <c r="AD71" s="482"/>
      <c r="AE71" s="483"/>
      <c r="AF71" s="393">
        <v>0</v>
      </c>
      <c r="AG71" s="482"/>
      <c r="AH71" s="482"/>
      <c r="AI71" s="483"/>
      <c r="AJ71" s="393">
        <f>SUM(AJ70:AM70)</f>
        <v>0</v>
      </c>
      <c r="AK71" s="482"/>
      <c r="AL71" s="482"/>
      <c r="AM71" s="483"/>
      <c r="AN71" s="393">
        <f>SUM(AN70:AQ70)</f>
        <v>0</v>
      </c>
      <c r="AO71" s="482"/>
      <c r="AP71" s="482"/>
      <c r="AQ71" s="483"/>
    </row>
    <row r="72" spans="5:52" ht="15.75" x14ac:dyDescent="0.2">
      <c r="E72" s="370" t="s">
        <v>47</v>
      </c>
      <c r="F72" s="371"/>
      <c r="G72" s="372"/>
      <c r="H72" s="377" t="s">
        <v>8</v>
      </c>
      <c r="I72" s="380" t="s">
        <v>9</v>
      </c>
      <c r="J72" s="382" t="s">
        <v>59</v>
      </c>
      <c r="K72" s="484" t="s">
        <v>6</v>
      </c>
      <c r="L72" s="357" t="s">
        <v>10</v>
      </c>
      <c r="M72" s="357" t="s">
        <v>11</v>
      </c>
      <c r="N72" s="357" t="s">
        <v>12</v>
      </c>
      <c r="O72" s="358" t="s">
        <v>54</v>
      </c>
      <c r="P72" s="435" t="s">
        <v>118</v>
      </c>
      <c r="Q72" s="436"/>
      <c r="R72" s="436"/>
      <c r="S72" s="437"/>
      <c r="T72" s="435" t="s">
        <v>119</v>
      </c>
      <c r="U72" s="436"/>
      <c r="V72" s="436"/>
      <c r="W72" s="437"/>
      <c r="X72" s="435" t="s">
        <v>120</v>
      </c>
      <c r="Y72" s="436"/>
      <c r="Z72" s="436"/>
      <c r="AA72" s="437"/>
      <c r="AB72" s="435" t="s">
        <v>121</v>
      </c>
      <c r="AC72" s="436"/>
      <c r="AD72" s="436"/>
      <c r="AE72" s="437"/>
      <c r="AF72" s="435" t="s">
        <v>122</v>
      </c>
      <c r="AG72" s="436"/>
      <c r="AH72" s="436"/>
      <c r="AI72" s="437"/>
      <c r="AJ72" s="435" t="s">
        <v>123</v>
      </c>
      <c r="AK72" s="436"/>
      <c r="AL72" s="436"/>
      <c r="AM72" s="437"/>
      <c r="AN72" s="435" t="s">
        <v>124</v>
      </c>
      <c r="AO72" s="436"/>
      <c r="AP72" s="436"/>
      <c r="AQ72" s="437"/>
    </row>
    <row r="73" spans="5:52" ht="15.75" x14ac:dyDescent="0.2">
      <c r="E73" s="373"/>
      <c r="F73" s="374"/>
      <c r="G73" s="375"/>
      <c r="H73" s="378"/>
      <c r="I73" s="381"/>
      <c r="J73" s="383"/>
      <c r="K73" s="434"/>
      <c r="L73" s="367"/>
      <c r="M73" s="367"/>
      <c r="N73" s="367"/>
      <c r="O73" s="480"/>
      <c r="P73" s="364" t="s">
        <v>10</v>
      </c>
      <c r="Q73" s="366" t="s">
        <v>11</v>
      </c>
      <c r="R73" s="360" t="s">
        <v>13</v>
      </c>
      <c r="S73" s="362" t="s">
        <v>57</v>
      </c>
      <c r="T73" s="364" t="s">
        <v>10</v>
      </c>
      <c r="U73" s="366" t="s">
        <v>11</v>
      </c>
      <c r="V73" s="360" t="s">
        <v>13</v>
      </c>
      <c r="W73" s="362" t="s">
        <v>57</v>
      </c>
      <c r="X73" s="364" t="s">
        <v>10</v>
      </c>
      <c r="Y73" s="366" t="s">
        <v>11</v>
      </c>
      <c r="Z73" s="360" t="s">
        <v>13</v>
      </c>
      <c r="AA73" s="362" t="s">
        <v>57</v>
      </c>
      <c r="AB73" s="364" t="s">
        <v>10</v>
      </c>
      <c r="AC73" s="366" t="s">
        <v>11</v>
      </c>
      <c r="AD73" s="360" t="s">
        <v>13</v>
      </c>
      <c r="AE73" s="362" t="s">
        <v>57</v>
      </c>
      <c r="AF73" s="364" t="s">
        <v>10</v>
      </c>
      <c r="AG73" s="366" t="s">
        <v>11</v>
      </c>
      <c r="AH73" s="360" t="s">
        <v>13</v>
      </c>
      <c r="AI73" s="362" t="s">
        <v>57</v>
      </c>
      <c r="AJ73" s="364" t="s">
        <v>10</v>
      </c>
      <c r="AK73" s="366" t="s">
        <v>11</v>
      </c>
      <c r="AL73" s="360" t="s">
        <v>13</v>
      </c>
      <c r="AM73" s="362" t="s">
        <v>57</v>
      </c>
      <c r="AN73" s="364" t="s">
        <v>10</v>
      </c>
      <c r="AO73" s="366" t="s">
        <v>11</v>
      </c>
      <c r="AP73" s="360" t="s">
        <v>13</v>
      </c>
      <c r="AQ73" s="362" t="s">
        <v>57</v>
      </c>
    </row>
    <row r="74" spans="5:52" ht="16.5" thickBot="1" x14ac:dyDescent="0.25">
      <c r="E74" s="373"/>
      <c r="F74" s="374"/>
      <c r="G74" s="375"/>
      <c r="H74" s="379"/>
      <c r="I74" s="361"/>
      <c r="J74" s="363"/>
      <c r="K74" s="365"/>
      <c r="L74" s="368"/>
      <c r="M74" s="368"/>
      <c r="N74" s="368"/>
      <c r="O74" s="481"/>
      <c r="P74" s="365"/>
      <c r="Q74" s="350"/>
      <c r="R74" s="361"/>
      <c r="S74" s="363"/>
      <c r="T74" s="365"/>
      <c r="U74" s="350"/>
      <c r="V74" s="361"/>
      <c r="W74" s="363"/>
      <c r="X74" s="365"/>
      <c r="Y74" s="350"/>
      <c r="Z74" s="361"/>
      <c r="AA74" s="363"/>
      <c r="AB74" s="365"/>
      <c r="AC74" s="350"/>
      <c r="AD74" s="361"/>
      <c r="AE74" s="363"/>
      <c r="AF74" s="365"/>
      <c r="AG74" s="350"/>
      <c r="AH74" s="361"/>
      <c r="AI74" s="363"/>
      <c r="AJ74" s="365"/>
      <c r="AK74" s="350"/>
      <c r="AL74" s="361"/>
      <c r="AM74" s="363"/>
      <c r="AN74" s="365"/>
      <c r="AO74" s="350"/>
      <c r="AP74" s="361"/>
      <c r="AQ74" s="363"/>
      <c r="AT74" s="268" t="s">
        <v>61</v>
      </c>
    </row>
    <row r="75" spans="5:52" ht="15.75" x14ac:dyDescent="0.2">
      <c r="E75" s="373"/>
      <c r="F75" s="374"/>
      <c r="G75" s="375"/>
      <c r="H75" s="476">
        <f t="shared" ref="H75:AQ75" si="15">SUM(H26+H70)</f>
        <v>3</v>
      </c>
      <c r="I75" s="474">
        <f t="shared" si="15"/>
        <v>19</v>
      </c>
      <c r="J75" s="474">
        <f t="shared" si="15"/>
        <v>42</v>
      </c>
      <c r="K75" s="478">
        <f t="shared" si="15"/>
        <v>525</v>
      </c>
      <c r="L75" s="474">
        <f t="shared" si="15"/>
        <v>225</v>
      </c>
      <c r="M75" s="474">
        <f t="shared" si="15"/>
        <v>120</v>
      </c>
      <c r="N75" s="474">
        <f t="shared" si="15"/>
        <v>180</v>
      </c>
      <c r="O75" s="390">
        <f t="shared" si="15"/>
        <v>0</v>
      </c>
      <c r="P75" s="67">
        <f t="shared" si="15"/>
        <v>90</v>
      </c>
      <c r="Q75" s="68">
        <f t="shared" si="15"/>
        <v>30</v>
      </c>
      <c r="R75" s="68">
        <f t="shared" si="15"/>
        <v>45</v>
      </c>
      <c r="S75" s="70">
        <f t="shared" si="15"/>
        <v>0</v>
      </c>
      <c r="T75" s="71">
        <f t="shared" si="15"/>
        <v>75</v>
      </c>
      <c r="U75" s="68">
        <f t="shared" si="15"/>
        <v>30</v>
      </c>
      <c r="V75" s="68">
        <f t="shared" si="15"/>
        <v>15</v>
      </c>
      <c r="W75" s="69">
        <f t="shared" si="15"/>
        <v>0</v>
      </c>
      <c r="X75" s="67">
        <f t="shared" si="15"/>
        <v>15</v>
      </c>
      <c r="Y75" s="68">
        <f t="shared" si="15"/>
        <v>30</v>
      </c>
      <c r="Z75" s="68">
        <f t="shared" si="15"/>
        <v>30</v>
      </c>
      <c r="AA75" s="70">
        <f t="shared" si="15"/>
        <v>0</v>
      </c>
      <c r="AB75" s="71">
        <f t="shared" si="15"/>
        <v>0</v>
      </c>
      <c r="AC75" s="68">
        <f t="shared" si="15"/>
        <v>30</v>
      </c>
      <c r="AD75" s="68">
        <f t="shared" si="15"/>
        <v>30</v>
      </c>
      <c r="AE75" s="69">
        <f t="shared" si="15"/>
        <v>0</v>
      </c>
      <c r="AF75" s="67">
        <f t="shared" si="15"/>
        <v>0</v>
      </c>
      <c r="AG75" s="68">
        <f t="shared" si="15"/>
        <v>0</v>
      </c>
      <c r="AH75" s="68">
        <f t="shared" si="15"/>
        <v>30</v>
      </c>
      <c r="AI75" s="70">
        <f t="shared" si="15"/>
        <v>0</v>
      </c>
      <c r="AJ75" s="71">
        <f t="shared" si="15"/>
        <v>0</v>
      </c>
      <c r="AK75" s="68">
        <f t="shared" si="15"/>
        <v>0</v>
      </c>
      <c r="AL75" s="68">
        <f t="shared" si="15"/>
        <v>30</v>
      </c>
      <c r="AM75" s="69">
        <f t="shared" si="15"/>
        <v>0</v>
      </c>
      <c r="AN75" s="67">
        <f t="shared" si="15"/>
        <v>45</v>
      </c>
      <c r="AO75" s="68">
        <f t="shared" si="15"/>
        <v>0</v>
      </c>
      <c r="AP75" s="68">
        <f t="shared" si="15"/>
        <v>0</v>
      </c>
      <c r="AQ75" s="70">
        <f t="shared" si="15"/>
        <v>0</v>
      </c>
      <c r="AT75" s="268">
        <f>SUM(P75:AQ75)</f>
        <v>525</v>
      </c>
    </row>
    <row r="76" spans="5:52" ht="16.5" thickBot="1" x14ac:dyDescent="0.25">
      <c r="E76" s="373"/>
      <c r="F76" s="374"/>
      <c r="G76" s="375"/>
      <c r="H76" s="477"/>
      <c r="I76" s="475"/>
      <c r="J76" s="475"/>
      <c r="K76" s="479"/>
      <c r="L76" s="475"/>
      <c r="M76" s="475"/>
      <c r="N76" s="475"/>
      <c r="O76" s="391"/>
      <c r="P76" s="336">
        <f>SUM(P75:S75)</f>
        <v>165</v>
      </c>
      <c r="Q76" s="334"/>
      <c r="R76" s="334"/>
      <c r="S76" s="335"/>
      <c r="T76" s="336">
        <f>SUM(T75:W75)</f>
        <v>120</v>
      </c>
      <c r="U76" s="334"/>
      <c r="V76" s="334"/>
      <c r="W76" s="335"/>
      <c r="X76" s="336">
        <f>SUM(X75:AA75)</f>
        <v>75</v>
      </c>
      <c r="Y76" s="334"/>
      <c r="Z76" s="334"/>
      <c r="AA76" s="335"/>
      <c r="AB76" s="336">
        <f>SUM(AB75:AE75)</f>
        <v>60</v>
      </c>
      <c r="AC76" s="334"/>
      <c r="AD76" s="334"/>
      <c r="AE76" s="335"/>
      <c r="AF76" s="336">
        <f>SUM(AF75:AI75)</f>
        <v>30</v>
      </c>
      <c r="AG76" s="334"/>
      <c r="AH76" s="334"/>
      <c r="AI76" s="335"/>
      <c r="AJ76" s="336">
        <f>SUM(AJ75:AM75)</f>
        <v>30</v>
      </c>
      <c r="AK76" s="334"/>
      <c r="AL76" s="334"/>
      <c r="AM76" s="335"/>
      <c r="AN76" s="336">
        <f>SUM(AN75:AQ75)</f>
        <v>45</v>
      </c>
      <c r="AO76" s="334"/>
      <c r="AP76" s="334"/>
      <c r="AQ76" s="335"/>
      <c r="AT76" s="268">
        <f>SUM(P76:AQ76)</f>
        <v>525</v>
      </c>
    </row>
    <row r="77" spans="5:52" ht="15.75" x14ac:dyDescent="0.2">
      <c r="E77" s="373"/>
      <c r="F77" s="374"/>
      <c r="G77" s="375"/>
      <c r="H77" s="337" t="s">
        <v>23</v>
      </c>
      <c r="I77" s="338"/>
      <c r="J77" s="339"/>
      <c r="K77" s="346" t="s">
        <v>24</v>
      </c>
      <c r="L77" s="347"/>
      <c r="M77" s="347"/>
      <c r="N77" s="347"/>
      <c r="O77" s="348"/>
      <c r="P77" s="331">
        <v>1</v>
      </c>
      <c r="Q77" s="332"/>
      <c r="R77" s="332"/>
      <c r="S77" s="333"/>
      <c r="T77" s="331">
        <v>2</v>
      </c>
      <c r="U77" s="332"/>
      <c r="V77" s="332"/>
      <c r="W77" s="333"/>
      <c r="X77" s="331">
        <v>0</v>
      </c>
      <c r="Y77" s="332"/>
      <c r="Z77" s="332"/>
      <c r="AA77" s="333"/>
      <c r="AB77" s="331">
        <v>0</v>
      </c>
      <c r="AC77" s="332"/>
      <c r="AD77" s="332"/>
      <c r="AE77" s="333"/>
      <c r="AF77" s="331">
        <v>0</v>
      </c>
      <c r="AG77" s="332"/>
      <c r="AH77" s="332"/>
      <c r="AI77" s="333"/>
      <c r="AJ77" s="331">
        <v>0</v>
      </c>
      <c r="AK77" s="332"/>
      <c r="AL77" s="332"/>
      <c r="AM77" s="333"/>
      <c r="AN77" s="331">
        <v>0</v>
      </c>
      <c r="AO77" s="332"/>
      <c r="AP77" s="332"/>
      <c r="AQ77" s="333"/>
      <c r="AT77" s="268">
        <f>SUM(P77:AQ77)</f>
        <v>3</v>
      </c>
    </row>
    <row r="78" spans="5:52" ht="15.75" x14ac:dyDescent="0.2">
      <c r="E78" s="373"/>
      <c r="F78" s="374"/>
      <c r="G78" s="375"/>
      <c r="H78" s="340"/>
      <c r="I78" s="341"/>
      <c r="J78" s="342"/>
      <c r="K78" s="353" t="s">
        <v>25</v>
      </c>
      <c r="L78" s="354"/>
      <c r="M78" s="354"/>
      <c r="N78" s="354"/>
      <c r="O78" s="355"/>
      <c r="P78" s="326">
        <v>6</v>
      </c>
      <c r="Q78" s="327"/>
      <c r="R78" s="327"/>
      <c r="S78" s="328"/>
      <c r="T78" s="326">
        <v>3</v>
      </c>
      <c r="U78" s="327"/>
      <c r="V78" s="327"/>
      <c r="W78" s="328"/>
      <c r="X78" s="326">
        <v>4</v>
      </c>
      <c r="Y78" s="327"/>
      <c r="Z78" s="327"/>
      <c r="AA78" s="328"/>
      <c r="AB78" s="326">
        <v>2</v>
      </c>
      <c r="AC78" s="327"/>
      <c r="AD78" s="327"/>
      <c r="AE78" s="328"/>
      <c r="AF78" s="326">
        <v>1</v>
      </c>
      <c r="AG78" s="327"/>
      <c r="AH78" s="327"/>
      <c r="AI78" s="328"/>
      <c r="AJ78" s="326">
        <v>1</v>
      </c>
      <c r="AK78" s="327"/>
      <c r="AL78" s="327"/>
      <c r="AM78" s="328"/>
      <c r="AN78" s="326">
        <v>2</v>
      </c>
      <c r="AO78" s="327"/>
      <c r="AP78" s="327"/>
      <c r="AQ78" s="328"/>
      <c r="AT78" s="268">
        <f>SUM(P78:AQ78)</f>
        <v>19</v>
      </c>
    </row>
    <row r="79" spans="5:52" ht="16.5" thickBot="1" x14ac:dyDescent="0.25">
      <c r="E79" s="336"/>
      <c r="F79" s="334"/>
      <c r="G79" s="376"/>
      <c r="H79" s="343"/>
      <c r="I79" s="344"/>
      <c r="J79" s="345"/>
      <c r="K79" s="329" t="s">
        <v>59</v>
      </c>
      <c r="L79" s="321"/>
      <c r="M79" s="321"/>
      <c r="N79" s="321"/>
      <c r="O79" s="322"/>
      <c r="P79" s="473">
        <f>P35+P71</f>
        <v>16</v>
      </c>
      <c r="Q79" s="473"/>
      <c r="R79" s="473"/>
      <c r="S79" s="473"/>
      <c r="T79" s="473">
        <f>T35+T71</f>
        <v>15</v>
      </c>
      <c r="U79" s="473"/>
      <c r="V79" s="473"/>
      <c r="W79" s="473"/>
      <c r="X79" s="473">
        <f>X35+X71</f>
        <v>3</v>
      </c>
      <c r="Y79" s="473"/>
      <c r="Z79" s="473"/>
      <c r="AA79" s="473"/>
      <c r="AB79" s="473">
        <f>AB35+AB71</f>
        <v>1</v>
      </c>
      <c r="AC79" s="473"/>
      <c r="AD79" s="473"/>
      <c r="AE79" s="473"/>
      <c r="AF79" s="473">
        <f>AF35+AF71</f>
        <v>1</v>
      </c>
      <c r="AG79" s="473"/>
      <c r="AH79" s="473"/>
      <c r="AI79" s="473"/>
      <c r="AJ79" s="473">
        <f>AJ35+AJ71</f>
        <v>2</v>
      </c>
      <c r="AK79" s="473"/>
      <c r="AL79" s="473"/>
      <c r="AM79" s="473"/>
      <c r="AN79" s="473">
        <f>AN35+AN71</f>
        <v>4</v>
      </c>
      <c r="AO79" s="473"/>
      <c r="AP79" s="473"/>
      <c r="AQ79" s="473"/>
    </row>
    <row r="80" spans="5:52" ht="15.75" x14ac:dyDescent="0.2">
      <c r="E80" s="126" t="s">
        <v>55</v>
      </c>
      <c r="F80" s="127"/>
      <c r="G80" s="127"/>
      <c r="H80" s="127"/>
      <c r="I80" s="127"/>
      <c r="J80" s="127"/>
      <c r="K80" s="127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78"/>
      <c r="AF80" s="73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5"/>
    </row>
    <row r="81" spans="5:43" ht="15.75" x14ac:dyDescent="0.2">
      <c r="E81" s="76" t="s">
        <v>79</v>
      </c>
      <c r="F81" s="219"/>
      <c r="G81" s="219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72"/>
      <c r="V81" s="72"/>
      <c r="W81" s="72"/>
      <c r="X81" s="77"/>
      <c r="Y81" s="77"/>
      <c r="Z81" s="77"/>
      <c r="AA81" s="77"/>
      <c r="AB81" s="72"/>
      <c r="AC81" s="72"/>
      <c r="AD81" s="219"/>
      <c r="AE81" s="78"/>
      <c r="AF81" s="218"/>
      <c r="AG81" s="292" t="s">
        <v>322</v>
      </c>
      <c r="AH81" s="292"/>
      <c r="AI81" s="292"/>
      <c r="AJ81" s="292"/>
      <c r="AK81" s="292"/>
      <c r="AL81" s="292"/>
      <c r="AM81" s="292"/>
      <c r="AN81" s="292"/>
      <c r="AO81" s="292"/>
      <c r="AP81" s="219"/>
      <c r="AQ81" s="78"/>
    </row>
    <row r="82" spans="5:43" ht="15.75" x14ac:dyDescent="0.2">
      <c r="E82" s="79" t="s">
        <v>126</v>
      </c>
      <c r="F82" s="219"/>
      <c r="G82" s="219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80"/>
      <c r="V82" s="80"/>
      <c r="W82" s="80"/>
      <c r="X82" s="81"/>
      <c r="Y82" s="82"/>
      <c r="Z82" s="81"/>
      <c r="AA82" s="81"/>
      <c r="AB82" s="219"/>
      <c r="AC82" s="219"/>
      <c r="AD82" s="219"/>
      <c r="AE82" s="78"/>
      <c r="AF82" s="76"/>
      <c r="AG82" s="82" t="s">
        <v>26</v>
      </c>
      <c r="AH82" s="80"/>
      <c r="AI82" s="80"/>
      <c r="AJ82" s="81"/>
      <c r="AK82" s="83"/>
      <c r="AL82" s="219"/>
      <c r="AM82" s="219"/>
      <c r="AN82" s="83"/>
      <c r="AO82" s="83"/>
      <c r="AP82" s="83"/>
      <c r="AQ82" s="78"/>
    </row>
    <row r="83" spans="5:43" ht="15.75" x14ac:dyDescent="0.2">
      <c r="E83" s="79" t="s">
        <v>169</v>
      </c>
      <c r="F83" s="219"/>
      <c r="G83" s="219"/>
      <c r="H83" s="219"/>
      <c r="I83" s="219"/>
      <c r="J83" s="219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72"/>
      <c r="V83" s="72"/>
      <c r="W83" s="72"/>
      <c r="X83" s="77"/>
      <c r="Y83" s="77"/>
      <c r="Z83" s="77"/>
      <c r="AA83" s="77"/>
      <c r="AB83" s="219"/>
      <c r="AC83" s="219"/>
      <c r="AD83" s="219"/>
      <c r="AE83" s="78"/>
      <c r="AF83" s="218"/>
      <c r="AG83" s="81" t="s">
        <v>27</v>
      </c>
      <c r="AH83" s="81" t="s">
        <v>28</v>
      </c>
      <c r="AI83" s="72"/>
      <c r="AJ83" s="77"/>
      <c r="AK83" s="219"/>
      <c r="AL83" s="219"/>
      <c r="AM83" s="219"/>
      <c r="AN83" s="219"/>
      <c r="AO83" s="219"/>
      <c r="AP83" s="219"/>
      <c r="AQ83" s="85"/>
    </row>
    <row r="84" spans="5:43" ht="15.75" x14ac:dyDescent="0.2">
      <c r="E84" s="79" t="s">
        <v>223</v>
      </c>
      <c r="F84" s="219"/>
      <c r="G84" s="219"/>
      <c r="H84" s="84"/>
      <c r="I84" s="84"/>
      <c r="J84" s="84"/>
      <c r="K84" s="11"/>
      <c r="L84" s="237"/>
      <c r="M84" s="237"/>
      <c r="N84" s="237"/>
      <c r="O84" s="237"/>
      <c r="P84" s="237"/>
      <c r="Q84" s="237"/>
      <c r="R84" s="237"/>
      <c r="S84" s="237"/>
      <c r="T84" s="237"/>
      <c r="U84" s="86"/>
      <c r="V84" s="86"/>
      <c r="W84" s="86"/>
      <c r="X84" s="86"/>
      <c r="Y84" s="86"/>
      <c r="Z84" s="86"/>
      <c r="AA84" s="86"/>
      <c r="AB84" s="219"/>
      <c r="AC84" s="219"/>
      <c r="AD84" s="219"/>
      <c r="AE84" s="78"/>
      <c r="AF84" s="218"/>
      <c r="AG84" s="80" t="s">
        <v>29</v>
      </c>
      <c r="AH84" s="80" t="s">
        <v>30</v>
      </c>
      <c r="AI84" s="86"/>
      <c r="AJ84" s="86"/>
      <c r="AK84" s="219"/>
      <c r="AL84" s="219"/>
      <c r="AM84" s="219"/>
      <c r="AN84" s="219"/>
      <c r="AO84" s="219"/>
      <c r="AP84" s="219"/>
      <c r="AQ84" s="78"/>
    </row>
    <row r="85" spans="5:43" ht="15.75" x14ac:dyDescent="0.2">
      <c r="E85" s="318" t="s">
        <v>139</v>
      </c>
      <c r="F85" s="319"/>
      <c r="G85" s="319"/>
      <c r="H85" s="319"/>
      <c r="I85" s="319"/>
      <c r="J85" s="319"/>
      <c r="K85" s="319"/>
      <c r="L85" s="11"/>
      <c r="M85" s="11"/>
      <c r="N85" s="11"/>
      <c r="O85" s="226"/>
      <c r="P85" s="2"/>
      <c r="Q85" s="2"/>
      <c r="R85" s="2"/>
      <c r="S85" s="2"/>
      <c r="T85" s="2"/>
      <c r="U85" s="87"/>
      <c r="V85" s="87"/>
      <c r="W85" s="87"/>
      <c r="X85" s="87"/>
      <c r="Y85" s="72"/>
      <c r="Z85" s="72"/>
      <c r="AA85" s="72"/>
      <c r="AB85" s="219"/>
      <c r="AC85" s="219"/>
      <c r="AD85" s="219"/>
      <c r="AE85" s="78"/>
      <c r="AF85" s="218"/>
      <c r="AG85" s="81" t="s">
        <v>12</v>
      </c>
      <c r="AH85" s="88" t="s">
        <v>31</v>
      </c>
      <c r="AI85" s="72"/>
      <c r="AJ85" s="72"/>
      <c r="AK85" s="219"/>
      <c r="AL85" s="219"/>
      <c r="AM85" s="219"/>
      <c r="AN85" s="219"/>
      <c r="AO85" s="219"/>
      <c r="AP85" s="219"/>
      <c r="AQ85" s="78"/>
    </row>
    <row r="86" spans="5:43" ht="15.75" x14ac:dyDescent="0.2">
      <c r="E86" s="79" t="s">
        <v>85</v>
      </c>
      <c r="F86" s="219"/>
      <c r="G86" s="219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72"/>
      <c r="V86" s="72"/>
      <c r="W86" s="72"/>
      <c r="X86" s="72"/>
      <c r="Y86" s="72"/>
      <c r="Z86" s="72"/>
      <c r="AA86" s="72"/>
      <c r="AB86" s="219"/>
      <c r="AC86" s="219"/>
      <c r="AD86" s="219"/>
      <c r="AE86" s="78"/>
      <c r="AF86" s="218"/>
      <c r="AG86" s="81" t="s">
        <v>32</v>
      </c>
      <c r="AH86" s="81" t="s">
        <v>33</v>
      </c>
      <c r="AI86" s="72"/>
      <c r="AJ86" s="72"/>
      <c r="AK86" s="219"/>
      <c r="AL86" s="219"/>
      <c r="AM86" s="219"/>
      <c r="AN86" s="219"/>
      <c r="AO86" s="219"/>
      <c r="AP86" s="219"/>
      <c r="AQ86" s="78"/>
    </row>
    <row r="87" spans="5:43" ht="15.75" x14ac:dyDescent="0.2">
      <c r="E87" s="89"/>
      <c r="F87" s="90"/>
      <c r="G87" s="90"/>
      <c r="H87" s="90"/>
      <c r="I87" s="90"/>
      <c r="J87" s="90"/>
      <c r="K87" s="90"/>
      <c r="L87" s="90"/>
      <c r="M87" s="90"/>
      <c r="N87" s="92"/>
      <c r="O87" s="92"/>
      <c r="P87" s="92"/>
      <c r="Q87" s="92"/>
      <c r="R87" s="92"/>
      <c r="S87" s="92"/>
      <c r="T87" s="92"/>
      <c r="U87" s="90"/>
      <c r="V87" s="90"/>
      <c r="W87" s="90"/>
      <c r="X87" s="94"/>
      <c r="Y87" s="94"/>
      <c r="Z87" s="94"/>
      <c r="AA87" s="94"/>
      <c r="AB87" s="91"/>
      <c r="AC87" s="91"/>
      <c r="AD87" s="91"/>
      <c r="AE87" s="93"/>
      <c r="AF87" s="218"/>
      <c r="AG87" s="81" t="s">
        <v>34</v>
      </c>
      <c r="AH87" s="81" t="s">
        <v>35</v>
      </c>
      <c r="AI87" s="72"/>
      <c r="AJ87" s="77"/>
      <c r="AK87" s="219"/>
      <c r="AL87" s="219"/>
      <c r="AM87" s="219"/>
      <c r="AN87" s="219"/>
      <c r="AO87" s="219"/>
      <c r="AP87" s="219"/>
      <c r="AQ87" s="78"/>
    </row>
    <row r="88" spans="5:43" ht="15.75" x14ac:dyDescent="0.2">
      <c r="E88" s="89"/>
      <c r="F88" s="90"/>
      <c r="G88" s="90"/>
      <c r="H88" s="90"/>
      <c r="I88" s="90"/>
      <c r="J88" s="90"/>
      <c r="K88" s="90"/>
      <c r="L88" s="90"/>
      <c r="M88" s="90"/>
      <c r="N88" s="92"/>
      <c r="O88" s="92"/>
      <c r="P88" s="92"/>
      <c r="Q88" s="145"/>
      <c r="R88" s="145"/>
      <c r="S88" s="145"/>
      <c r="T88" s="145"/>
      <c r="U88" s="146"/>
      <c r="V88" s="146"/>
      <c r="W88" s="146"/>
      <c r="X88" s="94"/>
      <c r="Y88" s="94"/>
      <c r="Z88" s="94"/>
      <c r="AA88" s="94"/>
      <c r="AB88" s="91"/>
      <c r="AC88" s="91"/>
      <c r="AD88" s="91"/>
      <c r="AE88" s="93"/>
      <c r="AF88" s="218"/>
      <c r="AG88" s="80" t="s">
        <v>36</v>
      </c>
      <c r="AH88" s="80" t="s">
        <v>37</v>
      </c>
      <c r="AI88" s="72"/>
      <c r="AJ88" s="77"/>
      <c r="AK88" s="219"/>
      <c r="AL88" s="219"/>
      <c r="AM88" s="219"/>
      <c r="AN88" s="219"/>
      <c r="AO88" s="219"/>
      <c r="AP88" s="219"/>
      <c r="AQ88" s="78"/>
    </row>
    <row r="89" spans="5:43" ht="15.75" x14ac:dyDescent="0.2">
      <c r="E89" s="89"/>
      <c r="F89" s="90"/>
      <c r="G89" s="90"/>
      <c r="H89" s="90"/>
      <c r="I89" s="90"/>
      <c r="J89" s="90"/>
      <c r="K89" s="90"/>
      <c r="L89" s="90"/>
      <c r="M89" s="90"/>
      <c r="N89" s="92"/>
      <c r="O89" s="92"/>
      <c r="P89" s="92"/>
      <c r="Q89" s="145"/>
      <c r="R89" s="145"/>
      <c r="S89" s="145"/>
      <c r="T89" s="145"/>
      <c r="U89" s="146"/>
      <c r="V89" s="146"/>
      <c r="W89" s="146"/>
      <c r="X89" s="94"/>
      <c r="Y89" s="94"/>
      <c r="Z89" s="94"/>
      <c r="AA89" s="94"/>
      <c r="AB89" s="91"/>
      <c r="AC89" s="91"/>
      <c r="AD89" s="91"/>
      <c r="AE89" s="93"/>
      <c r="AF89" s="218"/>
      <c r="AG89" s="180"/>
      <c r="AH89" s="80" t="s">
        <v>58</v>
      </c>
      <c r="AJ89" s="77"/>
      <c r="AK89" s="219"/>
      <c r="AL89" s="219"/>
      <c r="AM89" s="219"/>
      <c r="AN89" s="219"/>
      <c r="AO89" s="219"/>
      <c r="AP89" s="219"/>
      <c r="AQ89" s="78"/>
    </row>
    <row r="90" spans="5:43" ht="15.75" x14ac:dyDescent="0.2">
      <c r="E90" s="89"/>
      <c r="F90" s="90"/>
      <c r="G90" s="90"/>
      <c r="H90" s="90"/>
      <c r="I90" s="90"/>
      <c r="J90" s="90"/>
      <c r="K90" s="90"/>
      <c r="L90" s="90"/>
      <c r="M90" s="90"/>
      <c r="N90" s="92"/>
      <c r="O90" s="92"/>
      <c r="P90" s="92"/>
      <c r="Q90" s="145"/>
      <c r="R90" s="145"/>
      <c r="S90" s="145"/>
      <c r="T90" s="145"/>
      <c r="U90" s="146"/>
      <c r="V90" s="146"/>
      <c r="W90" s="146"/>
      <c r="X90" s="94"/>
      <c r="Y90" s="94"/>
      <c r="Z90" s="94"/>
      <c r="AA90" s="94"/>
      <c r="AB90" s="91"/>
      <c r="AC90" s="91"/>
      <c r="AD90" s="91"/>
      <c r="AE90" s="93"/>
      <c r="AF90" s="218"/>
      <c r="AG90" s="95"/>
      <c r="AH90" s="80"/>
      <c r="AJ90" s="77"/>
      <c r="AK90" s="219"/>
      <c r="AL90" s="219"/>
      <c r="AM90" s="219"/>
      <c r="AN90" s="219"/>
      <c r="AO90" s="219"/>
      <c r="AP90" s="219"/>
      <c r="AQ90" s="78"/>
    </row>
    <row r="91" spans="5:43" ht="16.5" thickBot="1" x14ac:dyDescent="0.25">
      <c r="E91" s="96"/>
      <c r="F91" s="97"/>
      <c r="G91" s="97"/>
      <c r="H91" s="97"/>
      <c r="I91" s="148"/>
      <c r="J91" s="148"/>
      <c r="K91" s="148"/>
      <c r="L91" s="148"/>
      <c r="M91" s="148"/>
      <c r="N91" s="148"/>
      <c r="O91" s="97"/>
      <c r="P91" s="97"/>
      <c r="Q91" s="97"/>
      <c r="R91" s="97"/>
      <c r="S91" s="97"/>
      <c r="T91" s="97"/>
      <c r="U91" s="97"/>
      <c r="V91" s="97"/>
      <c r="W91" s="97"/>
      <c r="X91" s="100"/>
      <c r="Y91" s="98"/>
      <c r="Z91" s="98"/>
      <c r="AA91" s="98"/>
      <c r="AB91" s="98"/>
      <c r="AC91" s="98"/>
      <c r="AD91" s="98"/>
      <c r="AE91" s="101"/>
      <c r="AF91" s="320" t="s">
        <v>48</v>
      </c>
      <c r="AG91" s="321"/>
      <c r="AH91" s="321"/>
      <c r="AI91" s="321"/>
      <c r="AJ91" s="321"/>
      <c r="AK91" s="321"/>
      <c r="AL91" s="321"/>
      <c r="AM91" s="321"/>
      <c r="AN91" s="321"/>
      <c r="AO91" s="321"/>
      <c r="AP91" s="321"/>
      <c r="AQ91" s="322"/>
    </row>
    <row r="92" spans="5:43" ht="15.6" customHeight="1" x14ac:dyDescent="0.2">
      <c r="E92" s="447"/>
      <c r="F92" s="448"/>
      <c r="G92" s="449"/>
      <c r="H92" s="450" t="s">
        <v>204</v>
      </c>
      <c r="I92" s="451"/>
      <c r="J92" s="451"/>
      <c r="K92" s="451"/>
      <c r="L92" s="451"/>
      <c r="M92" s="451"/>
      <c r="N92" s="451"/>
      <c r="O92" s="451"/>
      <c r="P92" s="451"/>
      <c r="Q92" s="451"/>
      <c r="R92" s="451"/>
      <c r="S92" s="451"/>
      <c r="T92" s="451"/>
      <c r="U92" s="451"/>
      <c r="V92" s="451"/>
      <c r="W92" s="451"/>
      <c r="X92" s="451"/>
      <c r="Y92" s="451"/>
      <c r="Z92" s="451"/>
      <c r="AA92" s="451"/>
      <c r="AB92" s="451"/>
      <c r="AC92" s="451"/>
      <c r="AD92" s="451"/>
      <c r="AE92" s="452"/>
      <c r="AF92" s="456" t="s">
        <v>205</v>
      </c>
      <c r="AG92" s="457"/>
      <c r="AH92" s="457"/>
      <c r="AI92" s="457"/>
      <c r="AJ92" s="457"/>
      <c r="AK92" s="457"/>
      <c r="AL92" s="457"/>
      <c r="AM92" s="457"/>
      <c r="AN92" s="457"/>
      <c r="AO92" s="457"/>
      <c r="AP92" s="457"/>
      <c r="AQ92" s="458"/>
    </row>
    <row r="93" spans="5:43" ht="15.75" customHeight="1" x14ac:dyDescent="0.2">
      <c r="E93" s="459" t="s">
        <v>127</v>
      </c>
      <c r="F93" s="460"/>
      <c r="G93" s="461"/>
      <c r="H93" s="453"/>
      <c r="I93" s="454"/>
      <c r="J93" s="454"/>
      <c r="K93" s="454"/>
      <c r="L93" s="454"/>
      <c r="M93" s="454"/>
      <c r="N93" s="454"/>
      <c r="O93" s="454"/>
      <c r="P93" s="454"/>
      <c r="Q93" s="454"/>
      <c r="R93" s="454"/>
      <c r="S93" s="454"/>
      <c r="T93" s="454"/>
      <c r="U93" s="454"/>
      <c r="V93" s="454"/>
      <c r="W93" s="454"/>
      <c r="X93" s="454"/>
      <c r="Y93" s="454"/>
      <c r="Z93" s="454"/>
      <c r="AA93" s="454"/>
      <c r="AB93" s="454"/>
      <c r="AC93" s="454"/>
      <c r="AD93" s="454"/>
      <c r="AE93" s="455"/>
      <c r="AF93" s="309"/>
      <c r="AG93" s="310"/>
      <c r="AH93" s="310"/>
      <c r="AI93" s="310"/>
      <c r="AJ93" s="310"/>
      <c r="AK93" s="310"/>
      <c r="AL93" s="310"/>
      <c r="AM93" s="310"/>
      <c r="AN93" s="310"/>
      <c r="AO93" s="310"/>
      <c r="AP93" s="310"/>
      <c r="AQ93" s="311"/>
    </row>
    <row r="94" spans="5:43" ht="39" x14ac:dyDescent="0.2">
      <c r="E94" s="459"/>
      <c r="F94" s="460"/>
      <c r="G94" s="461"/>
      <c r="H94" s="245"/>
      <c r="I94" s="247"/>
      <c r="J94" s="247"/>
      <c r="K94" s="247"/>
      <c r="L94" s="9"/>
      <c r="M94" s="247"/>
      <c r="N94" s="247"/>
      <c r="O94" s="247"/>
      <c r="P94" s="10"/>
      <c r="Q94" s="247"/>
      <c r="R94" s="247"/>
      <c r="S94" s="10"/>
      <c r="T94" s="247"/>
      <c r="U94" s="247"/>
      <c r="V94" s="247"/>
      <c r="W94" s="247"/>
      <c r="X94" s="247"/>
      <c r="Y94" s="247"/>
      <c r="Z94" s="247"/>
      <c r="AA94" s="247"/>
      <c r="AB94" s="248"/>
      <c r="AC94" s="248"/>
      <c r="AD94" s="248"/>
      <c r="AE94" s="248"/>
      <c r="AF94" s="241"/>
      <c r="AG94" s="242"/>
      <c r="AH94" s="242"/>
      <c r="AI94" s="242"/>
      <c r="AJ94" s="242"/>
      <c r="AK94" s="242"/>
      <c r="AL94" s="242"/>
      <c r="AM94" s="242"/>
      <c r="AN94" s="242"/>
      <c r="AO94" s="242"/>
      <c r="AP94" s="242"/>
      <c r="AQ94" s="243"/>
    </row>
    <row r="95" spans="5:43" ht="39" x14ac:dyDescent="0.2">
      <c r="E95" s="315" t="s">
        <v>60</v>
      </c>
      <c r="F95" s="316"/>
      <c r="G95" s="317"/>
      <c r="H95" s="245" t="s">
        <v>81</v>
      </c>
      <c r="I95" s="247"/>
      <c r="J95" s="247"/>
      <c r="K95" s="247"/>
      <c r="L95" s="9" t="s">
        <v>82</v>
      </c>
      <c r="M95" s="247"/>
      <c r="N95" s="247"/>
      <c r="O95" s="247"/>
      <c r="P95" s="10"/>
      <c r="Q95" s="247"/>
      <c r="R95" s="247"/>
      <c r="S95" s="247"/>
      <c r="T95" s="247"/>
      <c r="U95" s="247"/>
      <c r="V95" s="247"/>
      <c r="W95" s="247"/>
      <c r="X95" s="247"/>
      <c r="Y95" s="247"/>
      <c r="Z95" s="247"/>
      <c r="AA95" s="245"/>
      <c r="AB95" s="11"/>
      <c r="AC95" s="246"/>
      <c r="AD95" s="246"/>
      <c r="AE95" s="246"/>
      <c r="AF95" s="312"/>
      <c r="AG95" s="313"/>
      <c r="AH95" s="313"/>
      <c r="AI95" s="313"/>
      <c r="AJ95" s="313"/>
      <c r="AK95" s="313"/>
      <c r="AL95" s="313"/>
      <c r="AM95" s="313"/>
      <c r="AN95" s="313"/>
      <c r="AO95" s="313"/>
      <c r="AP95" s="313"/>
      <c r="AQ95" s="314"/>
    </row>
    <row r="96" spans="5:43" ht="15.75" x14ac:dyDescent="0.2">
      <c r="E96" s="441" t="s">
        <v>78</v>
      </c>
      <c r="F96" s="442"/>
      <c r="G96" s="443"/>
      <c r="H96" s="245" t="s">
        <v>63</v>
      </c>
      <c r="I96" s="244"/>
      <c r="J96" s="244"/>
      <c r="K96" s="244"/>
      <c r="L96" s="9" t="s">
        <v>80</v>
      </c>
      <c r="M96" s="11"/>
      <c r="N96" s="244"/>
      <c r="O96" s="9"/>
      <c r="P96" s="9"/>
      <c r="R96" s="9"/>
      <c r="S96" s="9"/>
      <c r="T96" s="9"/>
      <c r="U96" s="9"/>
      <c r="V96" s="9"/>
      <c r="W96" s="9"/>
      <c r="X96" s="9"/>
      <c r="Y96" s="9"/>
      <c r="Z96" s="245"/>
      <c r="AA96" s="245"/>
      <c r="AB96" s="11"/>
      <c r="AC96" s="246"/>
      <c r="AD96" s="246"/>
      <c r="AE96" s="246"/>
      <c r="AF96" s="312" t="s">
        <v>206</v>
      </c>
      <c r="AG96" s="313"/>
      <c r="AH96" s="313"/>
      <c r="AI96" s="313"/>
      <c r="AJ96" s="313"/>
      <c r="AK96" s="313"/>
      <c r="AL96" s="313"/>
      <c r="AM96" s="313"/>
      <c r="AN96" s="313"/>
      <c r="AO96" s="313"/>
      <c r="AP96" s="313"/>
      <c r="AQ96" s="314"/>
    </row>
    <row r="97" spans="1:46" ht="15.75" x14ac:dyDescent="0.2">
      <c r="E97" s="315" t="s">
        <v>56</v>
      </c>
      <c r="F97" s="316"/>
      <c r="G97" s="317"/>
      <c r="H97" s="245" t="s">
        <v>62</v>
      </c>
      <c r="I97" s="244"/>
      <c r="J97" s="244"/>
      <c r="K97" s="245"/>
      <c r="L97" s="9" t="s">
        <v>77</v>
      </c>
      <c r="M97" s="11"/>
      <c r="N97" s="9"/>
      <c r="O97" s="9"/>
      <c r="P97" s="8"/>
      <c r="R97" s="244"/>
      <c r="S97" s="9"/>
      <c r="T97" s="9"/>
      <c r="U97" s="9"/>
      <c r="V97" s="9"/>
      <c r="W97" s="9"/>
      <c r="X97" s="9"/>
      <c r="Y97" s="9"/>
      <c r="Z97" s="245"/>
      <c r="AA97" s="245"/>
      <c r="AB97" s="11"/>
      <c r="AC97" s="245"/>
      <c r="AD97" s="245"/>
      <c r="AE97" s="245"/>
      <c r="AF97" s="312" t="s">
        <v>207</v>
      </c>
      <c r="AG97" s="313"/>
      <c r="AH97" s="313"/>
      <c r="AI97" s="313"/>
      <c r="AJ97" s="313"/>
      <c r="AK97" s="313"/>
      <c r="AL97" s="313"/>
      <c r="AM97" s="313"/>
      <c r="AN97" s="313"/>
      <c r="AO97" s="313"/>
      <c r="AP97" s="313"/>
      <c r="AQ97" s="314"/>
    </row>
    <row r="98" spans="1:46" ht="15.75" x14ac:dyDescent="0.2">
      <c r="E98" s="315"/>
      <c r="F98" s="316"/>
      <c r="G98" s="317"/>
      <c r="H98" s="245" t="s">
        <v>0</v>
      </c>
      <c r="I98" s="245"/>
      <c r="J98" s="245"/>
      <c r="K98" s="245"/>
      <c r="L98" s="9" t="s">
        <v>89</v>
      </c>
      <c r="M98" s="11"/>
      <c r="N98" s="9"/>
      <c r="O98" s="9"/>
      <c r="P98" s="9"/>
      <c r="R98" s="244"/>
      <c r="S98" s="9"/>
      <c r="T98" s="9"/>
      <c r="U98" s="9"/>
      <c r="V98" s="9"/>
      <c r="W98" s="9"/>
      <c r="X98" s="9"/>
      <c r="Y98" s="9"/>
      <c r="Z98" s="245"/>
      <c r="AA98" s="245"/>
      <c r="AB98" s="11"/>
      <c r="AC98" s="245"/>
      <c r="AD98" s="245"/>
      <c r="AE98" s="245"/>
      <c r="AF98" s="444"/>
      <c r="AG98" s="445"/>
      <c r="AH98" s="445"/>
      <c r="AI98" s="445"/>
      <c r="AJ98" s="445"/>
      <c r="AK98" s="445"/>
      <c r="AL98" s="445"/>
      <c r="AM98" s="445"/>
      <c r="AN98" s="445"/>
      <c r="AO98" s="445"/>
      <c r="AP98" s="445"/>
      <c r="AQ98" s="446"/>
    </row>
    <row r="99" spans="1:46" ht="16.5" thickBot="1" x14ac:dyDescent="0.25">
      <c r="E99" s="306"/>
      <c r="F99" s="307"/>
      <c r="G99" s="308"/>
      <c r="H99" s="12"/>
      <c r="I99" s="245"/>
      <c r="J99" s="245"/>
      <c r="K99" s="245"/>
      <c r="L99" s="9"/>
      <c r="M99" s="13"/>
      <c r="N99" s="13"/>
      <c r="O99" s="13"/>
      <c r="P99" s="13"/>
      <c r="R99" s="9"/>
      <c r="S99" s="9"/>
      <c r="T99" s="9"/>
      <c r="U99" s="9"/>
      <c r="V99" s="9"/>
      <c r="W99" s="9"/>
      <c r="X99" s="9"/>
      <c r="Y99" s="9"/>
      <c r="Z99" s="245"/>
      <c r="AA99" s="245"/>
      <c r="AB99" s="11"/>
      <c r="AC99" s="245"/>
      <c r="AD99" s="245"/>
      <c r="AE99" s="245"/>
      <c r="AF99" s="323"/>
      <c r="AG99" s="324"/>
      <c r="AH99" s="324"/>
      <c r="AI99" s="324"/>
      <c r="AJ99" s="324"/>
      <c r="AK99" s="324"/>
      <c r="AL99" s="324"/>
      <c r="AM99" s="324"/>
      <c r="AN99" s="324"/>
      <c r="AO99" s="324"/>
      <c r="AP99" s="324"/>
      <c r="AQ99" s="325"/>
    </row>
    <row r="100" spans="1:46" ht="16.5" thickBot="1" x14ac:dyDescent="0.25">
      <c r="E100" s="128"/>
      <c r="F100" s="128"/>
      <c r="G100" s="128"/>
      <c r="H100" s="14"/>
      <c r="I100" s="14"/>
      <c r="J100" s="14"/>
      <c r="K100" s="14"/>
      <c r="L100" s="14"/>
      <c r="M100" s="14"/>
      <c r="N100" s="14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30"/>
      <c r="AA100" s="130"/>
      <c r="AB100" s="131"/>
      <c r="AC100" s="131"/>
      <c r="AD100" s="131"/>
      <c r="AE100" s="131"/>
      <c r="AF100" s="131"/>
      <c r="AG100" s="131"/>
      <c r="AH100" s="131"/>
      <c r="AI100" s="131"/>
      <c r="AJ100" s="131"/>
      <c r="AK100" s="131"/>
      <c r="AL100" s="131"/>
      <c r="AM100" s="131"/>
      <c r="AN100" s="131"/>
      <c r="AO100" s="131"/>
      <c r="AP100" s="14"/>
      <c r="AQ100" s="14"/>
    </row>
    <row r="101" spans="1:46" ht="15.75" x14ac:dyDescent="0.2">
      <c r="E101" s="418" t="s">
        <v>39</v>
      </c>
      <c r="F101" s="421" t="s">
        <v>321</v>
      </c>
      <c r="G101" s="422"/>
      <c r="H101" s="427" t="s">
        <v>3</v>
      </c>
      <c r="I101" s="428"/>
      <c r="J101" s="429"/>
      <c r="K101" s="433" t="s">
        <v>4</v>
      </c>
      <c r="L101" s="347"/>
      <c r="M101" s="347"/>
      <c r="N101" s="347"/>
      <c r="O101" s="347"/>
      <c r="P101" s="359" t="s">
        <v>49</v>
      </c>
      <c r="Q101" s="347"/>
      <c r="R101" s="347"/>
      <c r="S101" s="347"/>
      <c r="T101" s="347"/>
      <c r="U101" s="347"/>
      <c r="V101" s="347"/>
      <c r="W101" s="347"/>
      <c r="X101" s="347"/>
      <c r="Y101" s="347"/>
      <c r="Z101" s="347"/>
      <c r="AA101" s="347"/>
      <c r="AB101" s="347"/>
      <c r="AC101" s="347"/>
      <c r="AD101" s="347"/>
      <c r="AE101" s="347"/>
      <c r="AF101" s="347"/>
      <c r="AG101" s="347"/>
      <c r="AH101" s="347"/>
      <c r="AI101" s="347"/>
      <c r="AJ101" s="347"/>
      <c r="AK101" s="347"/>
      <c r="AL101" s="347"/>
      <c r="AM101" s="347"/>
      <c r="AN101" s="347"/>
      <c r="AO101" s="347"/>
      <c r="AP101" s="347"/>
      <c r="AQ101" s="348"/>
    </row>
    <row r="102" spans="1:46" ht="15.75" x14ac:dyDescent="0.2">
      <c r="E102" s="419"/>
      <c r="F102" s="423"/>
      <c r="G102" s="424"/>
      <c r="H102" s="430"/>
      <c r="I102" s="431"/>
      <c r="J102" s="432"/>
      <c r="K102" s="364" t="s">
        <v>6</v>
      </c>
      <c r="L102" s="367" t="s">
        <v>7</v>
      </c>
      <c r="M102" s="367"/>
      <c r="N102" s="367"/>
      <c r="O102" s="369"/>
      <c r="P102" s="435" t="s">
        <v>118</v>
      </c>
      <c r="Q102" s="436"/>
      <c r="R102" s="436"/>
      <c r="S102" s="437"/>
      <c r="T102" s="435" t="s">
        <v>119</v>
      </c>
      <c r="U102" s="436"/>
      <c r="V102" s="436"/>
      <c r="W102" s="437"/>
      <c r="X102" s="435" t="s">
        <v>120</v>
      </c>
      <c r="Y102" s="436"/>
      <c r="Z102" s="436"/>
      <c r="AA102" s="437"/>
      <c r="AB102" s="435" t="s">
        <v>121</v>
      </c>
      <c r="AC102" s="436"/>
      <c r="AD102" s="436"/>
      <c r="AE102" s="437"/>
      <c r="AF102" s="435" t="s">
        <v>122</v>
      </c>
      <c r="AG102" s="436"/>
      <c r="AH102" s="436"/>
      <c r="AI102" s="437"/>
      <c r="AJ102" s="435" t="s">
        <v>123</v>
      </c>
      <c r="AK102" s="436"/>
      <c r="AL102" s="436"/>
      <c r="AM102" s="437"/>
      <c r="AN102" s="435" t="s">
        <v>124</v>
      </c>
      <c r="AO102" s="436"/>
      <c r="AP102" s="436"/>
      <c r="AQ102" s="437"/>
    </row>
    <row r="103" spans="1:46" ht="15.75" x14ac:dyDescent="0.2">
      <c r="E103" s="419"/>
      <c r="F103" s="423"/>
      <c r="G103" s="424"/>
      <c r="H103" s="378" t="s">
        <v>8</v>
      </c>
      <c r="I103" s="438" t="s">
        <v>9</v>
      </c>
      <c r="J103" s="362" t="s">
        <v>59</v>
      </c>
      <c r="K103" s="434"/>
      <c r="L103" s="367" t="s">
        <v>10</v>
      </c>
      <c r="M103" s="367" t="s">
        <v>11</v>
      </c>
      <c r="N103" s="367" t="s">
        <v>12</v>
      </c>
      <c r="O103" s="369" t="s">
        <v>54</v>
      </c>
      <c r="P103" s="415" t="s">
        <v>320</v>
      </c>
      <c r="Q103" s="416"/>
      <c r="R103" s="416"/>
      <c r="S103" s="416"/>
      <c r="T103" s="416"/>
      <c r="U103" s="416"/>
      <c r="V103" s="416"/>
      <c r="W103" s="416"/>
      <c r="X103" s="416"/>
      <c r="Y103" s="416"/>
      <c r="Z103" s="416"/>
      <c r="AA103" s="416"/>
      <c r="AB103" s="416"/>
      <c r="AC103" s="416"/>
      <c r="AD103" s="416"/>
      <c r="AE103" s="416"/>
      <c r="AF103" s="416"/>
      <c r="AG103" s="416"/>
      <c r="AH103" s="416"/>
      <c r="AI103" s="416"/>
      <c r="AJ103" s="416"/>
      <c r="AK103" s="416"/>
      <c r="AL103" s="416"/>
      <c r="AM103" s="416"/>
      <c r="AN103" s="416"/>
      <c r="AO103" s="416"/>
      <c r="AP103" s="416"/>
      <c r="AQ103" s="417"/>
    </row>
    <row r="104" spans="1:46" ht="15.75" x14ac:dyDescent="0.2">
      <c r="E104" s="419"/>
      <c r="F104" s="423"/>
      <c r="G104" s="424"/>
      <c r="H104" s="378"/>
      <c r="I104" s="439"/>
      <c r="J104" s="383"/>
      <c r="K104" s="434"/>
      <c r="L104" s="367"/>
      <c r="M104" s="367"/>
      <c r="N104" s="367"/>
      <c r="O104" s="369"/>
      <c r="P104" s="364" t="s">
        <v>10</v>
      </c>
      <c r="Q104" s="366" t="s">
        <v>11</v>
      </c>
      <c r="R104" s="360" t="s">
        <v>13</v>
      </c>
      <c r="S104" s="362" t="s">
        <v>57</v>
      </c>
      <c r="T104" s="364" t="s">
        <v>10</v>
      </c>
      <c r="U104" s="366" t="s">
        <v>11</v>
      </c>
      <c r="V104" s="360" t="s">
        <v>13</v>
      </c>
      <c r="W104" s="362" t="s">
        <v>57</v>
      </c>
      <c r="X104" s="364" t="s">
        <v>10</v>
      </c>
      <c r="Y104" s="366" t="s">
        <v>11</v>
      </c>
      <c r="Z104" s="360" t="s">
        <v>13</v>
      </c>
      <c r="AA104" s="362" t="s">
        <v>57</v>
      </c>
      <c r="AB104" s="364" t="s">
        <v>10</v>
      </c>
      <c r="AC104" s="366" t="s">
        <v>11</v>
      </c>
      <c r="AD104" s="360" t="s">
        <v>13</v>
      </c>
      <c r="AE104" s="362" t="s">
        <v>57</v>
      </c>
      <c r="AF104" s="364" t="s">
        <v>10</v>
      </c>
      <c r="AG104" s="366" t="s">
        <v>11</v>
      </c>
      <c r="AH104" s="360" t="s">
        <v>13</v>
      </c>
      <c r="AI104" s="362" t="s">
        <v>57</v>
      </c>
      <c r="AJ104" s="364" t="s">
        <v>10</v>
      </c>
      <c r="AK104" s="366" t="s">
        <v>11</v>
      </c>
      <c r="AL104" s="360" t="s">
        <v>13</v>
      </c>
      <c r="AM104" s="362" t="s">
        <v>57</v>
      </c>
      <c r="AN104" s="364" t="s">
        <v>10</v>
      </c>
      <c r="AO104" s="366" t="s">
        <v>11</v>
      </c>
      <c r="AP104" s="360" t="s">
        <v>13</v>
      </c>
      <c r="AQ104" s="362" t="s">
        <v>57</v>
      </c>
    </row>
    <row r="105" spans="1:46" ht="16.5" thickBot="1" x14ac:dyDescent="0.25">
      <c r="E105" s="420"/>
      <c r="F105" s="425"/>
      <c r="G105" s="426"/>
      <c r="H105" s="379"/>
      <c r="I105" s="440"/>
      <c r="J105" s="363"/>
      <c r="K105" s="365"/>
      <c r="L105" s="368"/>
      <c r="M105" s="368"/>
      <c r="N105" s="368"/>
      <c r="O105" s="329"/>
      <c r="P105" s="365"/>
      <c r="Q105" s="350"/>
      <c r="R105" s="361"/>
      <c r="S105" s="363"/>
      <c r="T105" s="365"/>
      <c r="U105" s="350"/>
      <c r="V105" s="361"/>
      <c r="W105" s="363"/>
      <c r="X105" s="365"/>
      <c r="Y105" s="350"/>
      <c r="Z105" s="361"/>
      <c r="AA105" s="363"/>
      <c r="AB105" s="365"/>
      <c r="AC105" s="350"/>
      <c r="AD105" s="361"/>
      <c r="AE105" s="363"/>
      <c r="AF105" s="365"/>
      <c r="AG105" s="350"/>
      <c r="AH105" s="361"/>
      <c r="AI105" s="363"/>
      <c r="AJ105" s="365"/>
      <c r="AK105" s="350"/>
      <c r="AL105" s="361"/>
      <c r="AM105" s="363"/>
      <c r="AN105" s="365"/>
      <c r="AO105" s="350"/>
      <c r="AP105" s="361"/>
      <c r="AQ105" s="363"/>
    </row>
    <row r="106" spans="1:46" ht="16.5" thickBot="1" x14ac:dyDescent="0.25">
      <c r="E106" s="15" t="s">
        <v>50</v>
      </c>
      <c r="F106" s="472" t="s">
        <v>51</v>
      </c>
      <c r="G106" s="472"/>
      <c r="H106" s="413"/>
      <c r="I106" s="413"/>
      <c r="J106" s="223"/>
      <c r="K106" s="223"/>
      <c r="L106" s="413"/>
      <c r="M106" s="413"/>
      <c r="N106" s="413"/>
      <c r="O106" s="413"/>
      <c r="P106" s="413"/>
      <c r="Q106" s="413"/>
      <c r="R106" s="413"/>
      <c r="S106" s="413"/>
      <c r="T106" s="413"/>
      <c r="U106" s="413"/>
      <c r="V106" s="413"/>
      <c r="W106" s="413"/>
      <c r="X106" s="413"/>
      <c r="Y106" s="413"/>
      <c r="Z106" s="413"/>
      <c r="AA106" s="413"/>
      <c r="AB106" s="413"/>
      <c r="AC106" s="413"/>
      <c r="AD106" s="413"/>
      <c r="AE106" s="413"/>
      <c r="AF106" s="413"/>
      <c r="AG106" s="413"/>
      <c r="AH106" s="413"/>
      <c r="AI106" s="413"/>
      <c r="AJ106" s="413"/>
      <c r="AK106" s="413"/>
      <c r="AL106" s="413"/>
      <c r="AM106" s="413"/>
      <c r="AN106" s="413"/>
      <c r="AO106" s="413"/>
      <c r="AP106" s="413"/>
      <c r="AQ106" s="414"/>
    </row>
    <row r="107" spans="1:46" ht="15.75" x14ac:dyDescent="0.2">
      <c r="E107" s="140" t="s">
        <v>16</v>
      </c>
      <c r="F107" s="470" t="s">
        <v>95</v>
      </c>
      <c r="G107" s="471"/>
      <c r="H107" s="172">
        <v>2</v>
      </c>
      <c r="I107" s="132">
        <v>2</v>
      </c>
      <c r="J107" s="27">
        <v>10</v>
      </c>
      <c r="K107" s="25">
        <f t="shared" ref="K107:K125" si="16">SUM(L107:O107)</f>
        <v>120</v>
      </c>
      <c r="L107" s="133">
        <f t="shared" ref="L107:L125" si="17">SUM(P107,T107,X107,AB107,AF107,AJ107,AN107)</f>
        <v>60</v>
      </c>
      <c r="M107" s="133">
        <f t="shared" ref="M107:M125" si="18">SUM(Q107,U107,Y107,AC107,AG107,AK107,AO107)</f>
        <v>0</v>
      </c>
      <c r="N107" s="134">
        <f t="shared" ref="N107:N125" si="19">SUM(R107,V107,Z107,AD107,AH107,AL107,AP107)</f>
        <v>60</v>
      </c>
      <c r="O107" s="27">
        <f t="shared" ref="O107:O125" si="20">SUM(S107,W107,AA107,AE107,AI107,AM107,AQ107)</f>
        <v>0</v>
      </c>
      <c r="P107" s="177">
        <v>30</v>
      </c>
      <c r="Q107" s="135"/>
      <c r="R107" s="135">
        <v>30</v>
      </c>
      <c r="S107" s="136"/>
      <c r="T107" s="179">
        <v>30</v>
      </c>
      <c r="U107" s="135"/>
      <c r="V107" s="135">
        <v>30</v>
      </c>
      <c r="W107" s="136"/>
      <c r="X107" s="137"/>
      <c r="Y107" s="135"/>
      <c r="Z107" s="135"/>
      <c r="AA107" s="136"/>
      <c r="AB107" s="137"/>
      <c r="AC107" s="135"/>
      <c r="AD107" s="135"/>
      <c r="AE107" s="136"/>
      <c r="AF107" s="138"/>
      <c r="AG107" s="135"/>
      <c r="AH107" s="135"/>
      <c r="AI107" s="136"/>
      <c r="AJ107" s="138"/>
      <c r="AK107" s="135"/>
      <c r="AL107" s="135"/>
      <c r="AM107" s="136"/>
      <c r="AN107" s="138"/>
      <c r="AO107" s="135"/>
      <c r="AP107" s="135"/>
      <c r="AQ107" s="136"/>
      <c r="AT107" s="27" t="s">
        <v>137</v>
      </c>
    </row>
    <row r="108" spans="1:46" s="3" customFormat="1" ht="15.75" x14ac:dyDescent="0.2">
      <c r="A108" s="155"/>
      <c r="B108" s="155"/>
      <c r="C108" s="155"/>
      <c r="D108" s="155"/>
      <c r="E108" s="31" t="s">
        <v>17</v>
      </c>
      <c r="F108" s="466" t="s">
        <v>96</v>
      </c>
      <c r="G108" s="467"/>
      <c r="H108" s="139"/>
      <c r="I108" s="44">
        <v>4</v>
      </c>
      <c r="J108" s="45">
        <v>6</v>
      </c>
      <c r="K108" s="140">
        <f t="shared" si="16"/>
        <v>60</v>
      </c>
      <c r="L108" s="5">
        <f t="shared" si="17"/>
        <v>30</v>
      </c>
      <c r="M108" s="5">
        <f t="shared" si="18"/>
        <v>15</v>
      </c>
      <c r="N108" s="5">
        <f t="shared" si="19"/>
        <v>15</v>
      </c>
      <c r="O108" s="37">
        <f t="shared" si="20"/>
        <v>0</v>
      </c>
      <c r="P108" s="117">
        <v>15</v>
      </c>
      <c r="Q108" s="106">
        <v>15</v>
      </c>
      <c r="R108" s="106"/>
      <c r="S108" s="141"/>
      <c r="T108" s="105">
        <v>15</v>
      </c>
      <c r="U108" s="106"/>
      <c r="V108" s="106">
        <v>15</v>
      </c>
      <c r="W108" s="142"/>
      <c r="X108" s="120"/>
      <c r="Y108" s="106"/>
      <c r="Z108" s="106"/>
      <c r="AA108" s="141"/>
      <c r="AB108" s="143"/>
      <c r="AC108" s="106"/>
      <c r="AD108" s="106"/>
      <c r="AE108" s="141"/>
      <c r="AF108" s="105"/>
      <c r="AG108" s="106"/>
      <c r="AH108" s="106"/>
      <c r="AI108" s="142"/>
      <c r="AJ108" s="117"/>
      <c r="AK108" s="106"/>
      <c r="AL108" s="106"/>
      <c r="AM108" s="141"/>
      <c r="AN108" s="105"/>
      <c r="AO108" s="106"/>
      <c r="AP108" s="106"/>
      <c r="AQ108" s="141"/>
      <c r="AT108" s="45" t="s">
        <v>136</v>
      </c>
    </row>
    <row r="109" spans="1:46" ht="15.75" x14ac:dyDescent="0.2">
      <c r="E109" s="31" t="s">
        <v>18</v>
      </c>
      <c r="F109" s="466" t="s">
        <v>130</v>
      </c>
      <c r="G109" s="467"/>
      <c r="H109" s="173"/>
      <c r="I109" s="114">
        <v>1</v>
      </c>
      <c r="J109" s="104">
        <v>4</v>
      </c>
      <c r="K109" s="31">
        <f t="shared" si="16"/>
        <v>45</v>
      </c>
      <c r="L109" s="5">
        <f t="shared" si="17"/>
        <v>0</v>
      </c>
      <c r="M109" s="5">
        <f t="shared" si="18"/>
        <v>0</v>
      </c>
      <c r="N109" s="5">
        <f t="shared" si="19"/>
        <v>45</v>
      </c>
      <c r="O109" s="35">
        <f t="shared" si="20"/>
        <v>0</v>
      </c>
      <c r="P109" s="117"/>
      <c r="Q109" s="107"/>
      <c r="R109" s="107"/>
      <c r="S109" s="104"/>
      <c r="T109" s="108"/>
      <c r="U109" s="107"/>
      <c r="V109" s="107">
        <v>45</v>
      </c>
      <c r="W109" s="104"/>
      <c r="X109" s="108"/>
      <c r="Y109" s="107"/>
      <c r="Z109" s="107"/>
      <c r="AA109" s="104"/>
      <c r="AB109" s="108"/>
      <c r="AC109" s="107"/>
      <c r="AD109" s="107"/>
      <c r="AE109" s="104"/>
      <c r="AF109" s="108"/>
      <c r="AG109" s="107"/>
      <c r="AH109" s="107"/>
      <c r="AI109" s="104"/>
      <c r="AJ109" s="108"/>
      <c r="AK109" s="107"/>
      <c r="AL109" s="107"/>
      <c r="AM109" s="104"/>
      <c r="AN109" s="108"/>
      <c r="AO109" s="107"/>
      <c r="AP109" s="107"/>
      <c r="AQ109" s="104"/>
    </row>
    <row r="110" spans="1:46" ht="15.75" x14ac:dyDescent="0.2">
      <c r="E110" s="31" t="s">
        <v>19</v>
      </c>
      <c r="F110" s="466" t="s">
        <v>98</v>
      </c>
      <c r="G110" s="467"/>
      <c r="H110" s="173">
        <v>1</v>
      </c>
      <c r="I110" s="32">
        <v>3</v>
      </c>
      <c r="J110" s="34">
        <v>6</v>
      </c>
      <c r="K110" s="31">
        <f t="shared" si="16"/>
        <v>105</v>
      </c>
      <c r="L110" s="5">
        <f t="shared" si="17"/>
        <v>45</v>
      </c>
      <c r="M110" s="5">
        <f t="shared" si="18"/>
        <v>60</v>
      </c>
      <c r="N110" s="5">
        <f t="shared" si="19"/>
        <v>0</v>
      </c>
      <c r="O110" s="35">
        <f t="shared" si="20"/>
        <v>0</v>
      </c>
      <c r="P110" s="117"/>
      <c r="Q110" s="107"/>
      <c r="R110" s="107"/>
      <c r="S110" s="104"/>
      <c r="T110" s="108">
        <v>30</v>
      </c>
      <c r="U110" s="107">
        <v>30</v>
      </c>
      <c r="V110" s="107"/>
      <c r="W110" s="104"/>
      <c r="X110" s="178">
        <v>15</v>
      </c>
      <c r="Y110" s="107">
        <v>30</v>
      </c>
      <c r="Z110" s="107"/>
      <c r="AA110" s="104"/>
      <c r="AB110" s="108"/>
      <c r="AC110" s="107"/>
      <c r="AD110" s="107"/>
      <c r="AE110" s="104"/>
      <c r="AF110" s="108"/>
      <c r="AG110" s="107"/>
      <c r="AH110" s="107"/>
      <c r="AI110" s="104"/>
      <c r="AJ110" s="117"/>
      <c r="AK110" s="107"/>
      <c r="AL110" s="107"/>
      <c r="AM110" s="104"/>
      <c r="AN110" s="117"/>
      <c r="AO110" s="107"/>
      <c r="AP110" s="107"/>
      <c r="AQ110" s="104"/>
      <c r="AT110" s="34" t="s">
        <v>136</v>
      </c>
    </row>
    <row r="111" spans="1:46" s="2" customFormat="1" ht="15.75" x14ac:dyDescent="0.2">
      <c r="A111" s="154"/>
      <c r="B111" s="154"/>
      <c r="C111" s="154"/>
      <c r="D111" s="154"/>
      <c r="E111" s="31" t="s">
        <v>20</v>
      </c>
      <c r="F111" s="466" t="s">
        <v>128</v>
      </c>
      <c r="G111" s="467"/>
      <c r="H111" s="173">
        <v>2</v>
      </c>
      <c r="I111" s="114">
        <v>2</v>
      </c>
      <c r="J111" s="104">
        <v>7</v>
      </c>
      <c r="K111" s="31">
        <f t="shared" si="16"/>
        <v>105</v>
      </c>
      <c r="L111" s="5">
        <f t="shared" si="17"/>
        <v>45</v>
      </c>
      <c r="M111" s="5">
        <f t="shared" si="18"/>
        <v>0</v>
      </c>
      <c r="N111" s="5">
        <f t="shared" si="19"/>
        <v>60</v>
      </c>
      <c r="O111" s="35">
        <f t="shared" si="20"/>
        <v>0</v>
      </c>
      <c r="P111" s="117"/>
      <c r="Q111" s="107"/>
      <c r="R111" s="107"/>
      <c r="S111" s="104"/>
      <c r="T111" s="108"/>
      <c r="U111" s="107"/>
      <c r="V111" s="107"/>
      <c r="W111" s="104"/>
      <c r="X111" s="176">
        <v>30</v>
      </c>
      <c r="Y111" s="107"/>
      <c r="Z111" s="107">
        <v>30</v>
      </c>
      <c r="AA111" s="104"/>
      <c r="AB111" s="176">
        <v>15</v>
      </c>
      <c r="AC111" s="107"/>
      <c r="AD111" s="107">
        <v>30</v>
      </c>
      <c r="AE111" s="104"/>
      <c r="AF111" s="112"/>
      <c r="AG111" s="107"/>
      <c r="AH111" s="107"/>
      <c r="AI111" s="104"/>
      <c r="AJ111" s="108"/>
      <c r="AK111" s="107"/>
      <c r="AL111" s="107"/>
      <c r="AM111" s="104"/>
      <c r="AN111" s="108"/>
      <c r="AO111" s="107"/>
      <c r="AP111" s="107"/>
      <c r="AQ111" s="104"/>
      <c r="AT111" s="104" t="s">
        <v>153</v>
      </c>
    </row>
    <row r="112" spans="1:46" ht="15.75" x14ac:dyDescent="0.2">
      <c r="E112" s="31" t="s">
        <v>42</v>
      </c>
      <c r="F112" s="464" t="s">
        <v>99</v>
      </c>
      <c r="G112" s="465"/>
      <c r="H112" s="173">
        <v>2</v>
      </c>
      <c r="I112" s="114">
        <v>2</v>
      </c>
      <c r="J112" s="104">
        <v>5</v>
      </c>
      <c r="K112" s="31">
        <f t="shared" si="16"/>
        <v>75</v>
      </c>
      <c r="L112" s="5">
        <f t="shared" si="17"/>
        <v>30</v>
      </c>
      <c r="M112" s="5">
        <f t="shared" si="18"/>
        <v>0</v>
      </c>
      <c r="N112" s="5">
        <f t="shared" si="19"/>
        <v>45</v>
      </c>
      <c r="O112" s="35">
        <f t="shared" si="20"/>
        <v>0</v>
      </c>
      <c r="P112" s="117"/>
      <c r="Q112" s="107"/>
      <c r="R112" s="107"/>
      <c r="S112" s="104"/>
      <c r="T112" s="144"/>
      <c r="U112" s="107"/>
      <c r="V112" s="107"/>
      <c r="W112" s="104"/>
      <c r="X112" s="176">
        <v>15</v>
      </c>
      <c r="Y112" s="107"/>
      <c r="Z112" s="107">
        <v>30</v>
      </c>
      <c r="AA112" s="104"/>
      <c r="AB112" s="176">
        <v>15</v>
      </c>
      <c r="AC112" s="107"/>
      <c r="AD112" s="107">
        <v>15</v>
      </c>
      <c r="AE112" s="104"/>
      <c r="AF112" s="112"/>
      <c r="AG112" s="107"/>
      <c r="AH112" s="107"/>
      <c r="AI112" s="104"/>
      <c r="AJ112" s="108"/>
      <c r="AK112" s="107"/>
      <c r="AL112" s="107"/>
      <c r="AM112" s="104"/>
      <c r="AN112" s="108"/>
      <c r="AO112" s="107"/>
      <c r="AP112" s="107"/>
      <c r="AQ112" s="104"/>
      <c r="AT112" s="104" t="s">
        <v>154</v>
      </c>
    </row>
    <row r="113" spans="5:46" ht="15.75" x14ac:dyDescent="0.2">
      <c r="E113" s="31" t="s">
        <v>43</v>
      </c>
      <c r="F113" s="466" t="s">
        <v>100</v>
      </c>
      <c r="G113" s="467"/>
      <c r="H113" s="173">
        <v>1</v>
      </c>
      <c r="I113" s="114">
        <v>3</v>
      </c>
      <c r="J113" s="104">
        <v>4</v>
      </c>
      <c r="K113" s="31">
        <f t="shared" si="16"/>
        <v>60</v>
      </c>
      <c r="L113" s="5">
        <f t="shared" si="17"/>
        <v>30</v>
      </c>
      <c r="M113" s="5">
        <f t="shared" si="18"/>
        <v>15</v>
      </c>
      <c r="N113" s="5">
        <f t="shared" si="19"/>
        <v>0</v>
      </c>
      <c r="O113" s="35">
        <f t="shared" si="20"/>
        <v>15</v>
      </c>
      <c r="P113" s="117"/>
      <c r="Q113" s="107"/>
      <c r="R113" s="107"/>
      <c r="S113" s="104"/>
      <c r="T113" s="108"/>
      <c r="U113" s="107"/>
      <c r="V113" s="107"/>
      <c r="W113" s="104"/>
      <c r="X113" s="144">
        <v>15</v>
      </c>
      <c r="Y113" s="107">
        <v>15</v>
      </c>
      <c r="Z113" s="107"/>
      <c r="AA113" s="104"/>
      <c r="AB113" s="176">
        <v>15</v>
      </c>
      <c r="AC113" s="107"/>
      <c r="AD113" s="119"/>
      <c r="AE113" s="104">
        <v>15</v>
      </c>
      <c r="AF113" s="108"/>
      <c r="AG113" s="107"/>
      <c r="AH113" s="107"/>
      <c r="AI113" s="104"/>
      <c r="AJ113" s="108"/>
      <c r="AK113" s="107"/>
      <c r="AL113" s="107"/>
      <c r="AM113" s="104"/>
      <c r="AN113" s="108"/>
      <c r="AO113" s="107"/>
      <c r="AP113" s="107"/>
      <c r="AQ113" s="104"/>
      <c r="AT113" s="104" t="s">
        <v>201</v>
      </c>
    </row>
    <row r="114" spans="5:46" ht="15.75" x14ac:dyDescent="0.2">
      <c r="E114" s="31" t="s">
        <v>44</v>
      </c>
      <c r="F114" s="464" t="s">
        <v>129</v>
      </c>
      <c r="G114" s="465"/>
      <c r="H114" s="165"/>
      <c r="I114" s="114">
        <v>1</v>
      </c>
      <c r="J114" s="104">
        <v>4</v>
      </c>
      <c r="K114" s="31">
        <f t="shared" si="16"/>
        <v>45</v>
      </c>
      <c r="L114" s="5">
        <f t="shared" si="17"/>
        <v>0</v>
      </c>
      <c r="M114" s="5">
        <f t="shared" si="18"/>
        <v>0</v>
      </c>
      <c r="N114" s="5">
        <f t="shared" si="19"/>
        <v>45</v>
      </c>
      <c r="O114" s="35">
        <f t="shared" si="20"/>
        <v>0</v>
      </c>
      <c r="P114" s="117"/>
      <c r="Q114" s="107"/>
      <c r="R114" s="107"/>
      <c r="S114" s="104"/>
      <c r="T114" s="37"/>
      <c r="U114" s="107"/>
      <c r="V114" s="107"/>
      <c r="W114" s="104"/>
      <c r="X114" s="144"/>
      <c r="Y114" s="107"/>
      <c r="Z114" s="107"/>
      <c r="AA114" s="104"/>
      <c r="AB114" s="144"/>
      <c r="AC114" s="107"/>
      <c r="AD114" s="107">
        <v>45</v>
      </c>
      <c r="AE114" s="104"/>
      <c r="AF114" s="108"/>
      <c r="AG114" s="107"/>
      <c r="AH114" s="107"/>
      <c r="AI114" s="104"/>
      <c r="AJ114" s="108"/>
      <c r="AK114" s="107"/>
      <c r="AL114" s="107"/>
      <c r="AM114" s="104"/>
      <c r="AN114" s="108"/>
      <c r="AO114" s="107"/>
      <c r="AP114" s="107"/>
      <c r="AQ114" s="104"/>
    </row>
    <row r="115" spans="5:46" ht="15.75" x14ac:dyDescent="0.2">
      <c r="E115" s="31" t="s">
        <v>45</v>
      </c>
      <c r="F115" s="464" t="s">
        <v>101</v>
      </c>
      <c r="G115" s="465"/>
      <c r="H115" s="165"/>
      <c r="I115" s="114">
        <v>1</v>
      </c>
      <c r="J115" s="104">
        <v>3</v>
      </c>
      <c r="K115" s="31">
        <f t="shared" si="16"/>
        <v>30</v>
      </c>
      <c r="L115" s="5">
        <f t="shared" si="17"/>
        <v>0</v>
      </c>
      <c r="M115" s="5">
        <f t="shared" si="18"/>
        <v>0</v>
      </c>
      <c r="N115" s="5">
        <f t="shared" si="19"/>
        <v>30</v>
      </c>
      <c r="O115" s="35">
        <f t="shared" si="20"/>
        <v>0</v>
      </c>
      <c r="P115" s="117"/>
      <c r="Q115" s="107"/>
      <c r="R115" s="107"/>
      <c r="S115" s="104"/>
      <c r="T115" s="108"/>
      <c r="U115" s="107"/>
      <c r="V115" s="107"/>
      <c r="W115" s="104"/>
      <c r="X115" s="144"/>
      <c r="Y115" s="107"/>
      <c r="Z115" s="107"/>
      <c r="AA115" s="104"/>
      <c r="AB115" s="144"/>
      <c r="AC115" s="107"/>
      <c r="AD115" s="107">
        <v>30</v>
      </c>
      <c r="AE115" s="104"/>
      <c r="AF115" s="108"/>
      <c r="AG115" s="107"/>
      <c r="AH115" s="107"/>
      <c r="AI115" s="104"/>
      <c r="AJ115" s="108"/>
      <c r="AK115" s="107"/>
      <c r="AL115" s="107"/>
      <c r="AM115" s="104"/>
      <c r="AN115" s="108"/>
      <c r="AO115" s="107"/>
      <c r="AP115" s="107"/>
      <c r="AQ115" s="104"/>
    </row>
    <row r="116" spans="5:46" ht="15.75" x14ac:dyDescent="0.2">
      <c r="E116" s="31" t="s">
        <v>46</v>
      </c>
      <c r="F116" s="466" t="s">
        <v>134</v>
      </c>
      <c r="G116" s="467"/>
      <c r="H116" s="165"/>
      <c r="I116" s="110">
        <v>2</v>
      </c>
      <c r="J116" s="104">
        <v>5</v>
      </c>
      <c r="K116" s="105">
        <f t="shared" si="16"/>
        <v>45</v>
      </c>
      <c r="L116" s="106">
        <f t="shared" si="17"/>
        <v>15</v>
      </c>
      <c r="M116" s="106">
        <f t="shared" si="18"/>
        <v>0</v>
      </c>
      <c r="N116" s="106">
        <f t="shared" si="19"/>
        <v>30</v>
      </c>
      <c r="O116" s="106">
        <f t="shared" si="20"/>
        <v>0</v>
      </c>
      <c r="P116" s="111"/>
      <c r="Q116" s="107"/>
      <c r="R116" s="107"/>
      <c r="S116" s="104"/>
      <c r="T116" s="112"/>
      <c r="U116" s="107"/>
      <c r="V116" s="107"/>
      <c r="W116" s="104"/>
      <c r="X116" s="108">
        <v>15</v>
      </c>
      <c r="Y116" s="107"/>
      <c r="Z116" s="107">
        <v>30</v>
      </c>
      <c r="AA116" s="104"/>
      <c r="AB116" s="108"/>
      <c r="AC116" s="107"/>
      <c r="AD116" s="107"/>
      <c r="AE116" s="104"/>
      <c r="AF116" s="108"/>
      <c r="AG116" s="107"/>
      <c r="AH116" s="107"/>
      <c r="AI116" s="104"/>
      <c r="AJ116" s="108"/>
      <c r="AK116" s="107"/>
      <c r="AL116" s="107"/>
      <c r="AM116" s="104"/>
      <c r="AN116" s="108"/>
      <c r="AO116" s="107"/>
      <c r="AP116" s="107"/>
      <c r="AQ116" s="104"/>
      <c r="AS116" s="145" t="s">
        <v>232</v>
      </c>
    </row>
    <row r="117" spans="5:46" ht="15.75" x14ac:dyDescent="0.2">
      <c r="E117" s="31" t="s">
        <v>64</v>
      </c>
      <c r="F117" s="466" t="s">
        <v>97</v>
      </c>
      <c r="G117" s="467"/>
      <c r="H117" s="165"/>
      <c r="I117" s="114">
        <v>2</v>
      </c>
      <c r="J117" s="104">
        <v>4</v>
      </c>
      <c r="K117" s="105">
        <f t="shared" si="16"/>
        <v>45</v>
      </c>
      <c r="L117" s="106">
        <f t="shared" si="17"/>
        <v>15</v>
      </c>
      <c r="M117" s="106">
        <f t="shared" si="18"/>
        <v>0</v>
      </c>
      <c r="N117" s="106">
        <f t="shared" si="19"/>
        <v>30</v>
      </c>
      <c r="O117" s="106">
        <f t="shared" si="20"/>
        <v>0</v>
      </c>
      <c r="P117" s="120"/>
      <c r="Q117" s="107"/>
      <c r="R117" s="107"/>
      <c r="S117" s="104"/>
      <c r="T117" s="149"/>
      <c r="U117" s="119"/>
      <c r="V117" s="107"/>
      <c r="W117" s="104"/>
      <c r="X117" s="108">
        <v>15</v>
      </c>
      <c r="Y117" s="107"/>
      <c r="Z117" s="107">
        <v>30</v>
      </c>
      <c r="AA117" s="104"/>
      <c r="AB117" s="108"/>
      <c r="AC117" s="107"/>
      <c r="AD117" s="107"/>
      <c r="AE117" s="104"/>
      <c r="AF117" s="108"/>
      <c r="AG117" s="107"/>
      <c r="AH117" s="107"/>
      <c r="AI117" s="104"/>
      <c r="AJ117" s="108"/>
      <c r="AK117" s="107"/>
      <c r="AL117" s="107"/>
      <c r="AM117" s="104"/>
      <c r="AN117" s="108"/>
      <c r="AO117" s="107"/>
      <c r="AP117" s="107"/>
      <c r="AQ117" s="104"/>
      <c r="AS117" s="145" t="s">
        <v>233</v>
      </c>
    </row>
    <row r="118" spans="5:46" ht="15.75" x14ac:dyDescent="0.2">
      <c r="E118" s="31" t="s">
        <v>65</v>
      </c>
      <c r="F118" s="466" t="s">
        <v>114</v>
      </c>
      <c r="G118" s="467"/>
      <c r="H118" s="165">
        <v>1</v>
      </c>
      <c r="I118" s="114">
        <v>3</v>
      </c>
      <c r="J118" s="104">
        <v>5</v>
      </c>
      <c r="K118" s="31">
        <f t="shared" si="16"/>
        <v>60</v>
      </c>
      <c r="L118" s="5">
        <f t="shared" si="17"/>
        <v>30</v>
      </c>
      <c r="M118" s="5">
        <f t="shared" si="18"/>
        <v>0</v>
      </c>
      <c r="N118" s="5">
        <f t="shared" si="19"/>
        <v>0</v>
      </c>
      <c r="O118" s="35">
        <f t="shared" si="20"/>
        <v>30</v>
      </c>
      <c r="P118" s="117"/>
      <c r="Q118" s="107"/>
      <c r="R118" s="107"/>
      <c r="S118" s="104"/>
      <c r="T118" s="108"/>
      <c r="U118" s="107"/>
      <c r="V118" s="107"/>
      <c r="W118" s="104"/>
      <c r="X118" s="108"/>
      <c r="Y118" s="107"/>
      <c r="Z118" s="107"/>
      <c r="AA118" s="104"/>
      <c r="AB118" s="144"/>
      <c r="AC118" s="107"/>
      <c r="AD118" s="107"/>
      <c r="AE118" s="104"/>
      <c r="AF118" s="108"/>
      <c r="AG118" s="107"/>
      <c r="AH118" s="107"/>
      <c r="AI118" s="104"/>
      <c r="AJ118" s="108">
        <v>15</v>
      </c>
      <c r="AK118" s="107"/>
      <c r="AL118" s="107"/>
      <c r="AM118" s="104">
        <v>15</v>
      </c>
      <c r="AN118" s="176">
        <v>15</v>
      </c>
      <c r="AO118" s="107"/>
      <c r="AP118" s="107"/>
      <c r="AQ118" s="104">
        <v>15</v>
      </c>
      <c r="AT118" s="104" t="s">
        <v>135</v>
      </c>
    </row>
    <row r="119" spans="5:46" ht="15.75" x14ac:dyDescent="0.2">
      <c r="E119" s="31" t="s">
        <v>66</v>
      </c>
      <c r="F119" s="462" t="s">
        <v>104</v>
      </c>
      <c r="G119" s="463"/>
      <c r="H119" s="165">
        <v>1</v>
      </c>
      <c r="I119" s="114">
        <v>3</v>
      </c>
      <c r="J119" s="104">
        <v>5</v>
      </c>
      <c r="K119" s="31">
        <f t="shared" si="16"/>
        <v>75</v>
      </c>
      <c r="L119" s="5">
        <f t="shared" si="17"/>
        <v>45</v>
      </c>
      <c r="M119" s="5">
        <f t="shared" si="18"/>
        <v>30</v>
      </c>
      <c r="N119" s="5">
        <f t="shared" si="19"/>
        <v>0</v>
      </c>
      <c r="O119" s="35">
        <f t="shared" si="20"/>
        <v>0</v>
      </c>
      <c r="P119" s="117"/>
      <c r="Q119" s="107"/>
      <c r="R119" s="107"/>
      <c r="S119" s="104"/>
      <c r="T119" s="108"/>
      <c r="U119" s="107"/>
      <c r="V119" s="107"/>
      <c r="W119" s="104"/>
      <c r="X119" s="108"/>
      <c r="Y119" s="107"/>
      <c r="Z119" s="107"/>
      <c r="AA119" s="104"/>
      <c r="AB119" s="108"/>
      <c r="AC119" s="107"/>
      <c r="AD119" s="107"/>
      <c r="AE119" s="104"/>
      <c r="AF119" s="37">
        <v>30</v>
      </c>
      <c r="AG119" s="107">
        <v>15</v>
      </c>
      <c r="AH119" s="107"/>
      <c r="AI119" s="104"/>
      <c r="AJ119" s="175">
        <v>15</v>
      </c>
      <c r="AK119" s="107">
        <v>15</v>
      </c>
      <c r="AL119" s="107"/>
      <c r="AM119" s="104"/>
      <c r="AN119" s="108"/>
      <c r="AO119" s="107"/>
      <c r="AP119" s="107"/>
      <c r="AQ119" s="104"/>
      <c r="AT119" s="104" t="s">
        <v>135</v>
      </c>
    </row>
    <row r="120" spans="5:46" ht="15.75" x14ac:dyDescent="0.2">
      <c r="E120" s="31" t="s">
        <v>67</v>
      </c>
      <c r="F120" s="464" t="s">
        <v>105</v>
      </c>
      <c r="G120" s="465"/>
      <c r="H120" s="165">
        <v>1</v>
      </c>
      <c r="I120" s="114">
        <v>3</v>
      </c>
      <c r="J120" s="104">
        <v>5</v>
      </c>
      <c r="K120" s="31">
        <f t="shared" si="16"/>
        <v>75</v>
      </c>
      <c r="L120" s="5">
        <f t="shared" si="17"/>
        <v>30</v>
      </c>
      <c r="M120" s="5">
        <f t="shared" si="18"/>
        <v>15</v>
      </c>
      <c r="N120" s="5">
        <f t="shared" si="19"/>
        <v>30</v>
      </c>
      <c r="O120" s="35">
        <f t="shared" si="20"/>
        <v>0</v>
      </c>
      <c r="P120" s="117"/>
      <c r="Q120" s="107"/>
      <c r="R120" s="107"/>
      <c r="S120" s="104"/>
      <c r="T120" s="108"/>
      <c r="U120" s="107"/>
      <c r="V120" s="107"/>
      <c r="W120" s="104"/>
      <c r="X120" s="108"/>
      <c r="Y120" s="107"/>
      <c r="Z120" s="107"/>
      <c r="AA120" s="104"/>
      <c r="AB120" s="108"/>
      <c r="AC120" s="107"/>
      <c r="AD120" s="107"/>
      <c r="AE120" s="104"/>
      <c r="AF120" s="108">
        <v>15</v>
      </c>
      <c r="AG120" s="107">
        <v>15</v>
      </c>
      <c r="AH120" s="107"/>
      <c r="AI120" s="104"/>
      <c r="AJ120" s="175">
        <v>15</v>
      </c>
      <c r="AK120" s="107"/>
      <c r="AL120" s="107">
        <v>30</v>
      </c>
      <c r="AM120" s="104"/>
      <c r="AN120" s="112"/>
      <c r="AO120" s="107"/>
      <c r="AP120" s="107"/>
      <c r="AQ120" s="104"/>
      <c r="AT120" s="104" t="s">
        <v>135</v>
      </c>
    </row>
    <row r="121" spans="5:46" ht="15.75" x14ac:dyDescent="0.2">
      <c r="E121" s="140" t="s">
        <v>68</v>
      </c>
      <c r="F121" s="230" t="s">
        <v>90</v>
      </c>
      <c r="G121" s="231"/>
      <c r="H121" s="165"/>
      <c r="I121" s="44">
        <v>1</v>
      </c>
      <c r="J121" s="34">
        <v>2</v>
      </c>
      <c r="K121" s="20">
        <f t="shared" si="16"/>
        <v>30</v>
      </c>
      <c r="L121" s="21">
        <f t="shared" si="17"/>
        <v>30</v>
      </c>
      <c r="M121" s="21">
        <f t="shared" si="18"/>
        <v>0</v>
      </c>
      <c r="N121" s="21">
        <f t="shared" si="19"/>
        <v>0</v>
      </c>
      <c r="O121" s="21">
        <f t="shared" si="20"/>
        <v>0</v>
      </c>
      <c r="P121" s="33"/>
      <c r="Q121" s="4"/>
      <c r="R121" s="4"/>
      <c r="S121" s="32"/>
      <c r="T121" s="33"/>
      <c r="U121" s="4"/>
      <c r="V121" s="4"/>
      <c r="W121" s="34"/>
      <c r="X121" s="31"/>
      <c r="Y121" s="5"/>
      <c r="Z121" s="5"/>
      <c r="AA121" s="35"/>
      <c r="AB121" s="36"/>
      <c r="AC121" s="4"/>
      <c r="AD121" s="4"/>
      <c r="AE121" s="34"/>
      <c r="AF121" s="37">
        <v>30</v>
      </c>
      <c r="AG121" s="5"/>
      <c r="AH121" s="5"/>
      <c r="AI121" s="35"/>
      <c r="AJ121" s="37"/>
      <c r="AK121" s="4"/>
      <c r="AL121" s="4"/>
      <c r="AM121" s="34"/>
      <c r="AN121" s="41"/>
      <c r="AO121" s="4"/>
      <c r="AP121" s="5"/>
      <c r="AQ121" s="38"/>
    </row>
    <row r="122" spans="5:46" ht="15.75" x14ac:dyDescent="0.2">
      <c r="E122" s="166" t="s">
        <v>69</v>
      </c>
      <c r="F122" s="466" t="s">
        <v>107</v>
      </c>
      <c r="G122" s="467"/>
      <c r="H122" s="165"/>
      <c r="I122" s="114">
        <v>1</v>
      </c>
      <c r="J122" s="104">
        <v>2</v>
      </c>
      <c r="K122" s="31">
        <f t="shared" si="16"/>
        <v>30</v>
      </c>
      <c r="L122" s="5">
        <f t="shared" si="17"/>
        <v>0</v>
      </c>
      <c r="M122" s="5">
        <f t="shared" si="18"/>
        <v>0</v>
      </c>
      <c r="N122" s="5">
        <f t="shared" si="19"/>
        <v>30</v>
      </c>
      <c r="O122" s="35">
        <f t="shared" si="20"/>
        <v>0</v>
      </c>
      <c r="P122" s="119"/>
      <c r="Q122" s="119"/>
      <c r="R122" s="107"/>
      <c r="S122" s="104"/>
      <c r="T122" s="108"/>
      <c r="U122" s="107"/>
      <c r="V122" s="107"/>
      <c r="W122" s="104"/>
      <c r="X122" s="107"/>
      <c r="Y122" s="107"/>
      <c r="Z122" s="107"/>
      <c r="AA122" s="104"/>
      <c r="AB122" s="108"/>
      <c r="AC122" s="107"/>
      <c r="AD122" s="107"/>
      <c r="AE122" s="104"/>
      <c r="AF122" s="108"/>
      <c r="AG122" s="107"/>
      <c r="AH122" s="107"/>
      <c r="AI122" s="104"/>
      <c r="AJ122" s="108"/>
      <c r="AK122" s="107"/>
      <c r="AL122" s="107">
        <v>30</v>
      </c>
      <c r="AM122" s="104"/>
      <c r="AN122" s="112"/>
      <c r="AO122" s="107"/>
      <c r="AP122" s="107"/>
      <c r="AQ122" s="104"/>
      <c r="AT122" s="153"/>
    </row>
    <row r="123" spans="5:46" ht="15.75" x14ac:dyDescent="0.2">
      <c r="E123" s="31" t="s">
        <v>111</v>
      </c>
      <c r="F123" s="464" t="s">
        <v>108</v>
      </c>
      <c r="G123" s="465"/>
      <c r="H123" s="165"/>
      <c r="I123" s="114">
        <v>1</v>
      </c>
      <c r="J123" s="104">
        <v>3</v>
      </c>
      <c r="K123" s="31">
        <f t="shared" si="16"/>
        <v>45</v>
      </c>
      <c r="L123" s="5">
        <f t="shared" si="17"/>
        <v>0</v>
      </c>
      <c r="M123" s="5">
        <f t="shared" si="18"/>
        <v>0</v>
      </c>
      <c r="N123" s="5">
        <f t="shared" si="19"/>
        <v>45</v>
      </c>
      <c r="O123" s="35">
        <f t="shared" si="20"/>
        <v>0</v>
      </c>
      <c r="P123" s="121"/>
      <c r="Q123" s="119"/>
      <c r="R123" s="107"/>
      <c r="S123" s="104"/>
      <c r="T123" s="108"/>
      <c r="U123" s="107"/>
      <c r="V123" s="107"/>
      <c r="W123" s="104"/>
      <c r="X123" s="108"/>
      <c r="Y123" s="107"/>
      <c r="Z123" s="107"/>
      <c r="AA123" s="104"/>
      <c r="AB123" s="108"/>
      <c r="AC123" s="107"/>
      <c r="AD123" s="107"/>
      <c r="AE123" s="104"/>
      <c r="AF123" s="108"/>
      <c r="AG123" s="107"/>
      <c r="AH123" s="107"/>
      <c r="AI123" s="104"/>
      <c r="AJ123" s="108"/>
      <c r="AK123" s="107"/>
      <c r="AL123" s="107">
        <v>45</v>
      </c>
      <c r="AM123" s="104"/>
      <c r="AN123" s="108"/>
      <c r="AO123" s="107"/>
      <c r="AP123" s="107"/>
      <c r="AQ123" s="104"/>
    </row>
    <row r="124" spans="5:46" ht="15.75" x14ac:dyDescent="0.2">
      <c r="E124" s="31" t="s">
        <v>88</v>
      </c>
      <c r="F124" s="232" t="s">
        <v>143</v>
      </c>
      <c r="G124" s="233"/>
      <c r="H124" s="167"/>
      <c r="I124" s="114">
        <v>2</v>
      </c>
      <c r="J124" s="104">
        <v>3</v>
      </c>
      <c r="K124" s="31">
        <f t="shared" si="16"/>
        <v>30</v>
      </c>
      <c r="L124" s="5">
        <f t="shared" si="17"/>
        <v>0</v>
      </c>
      <c r="M124" s="5">
        <f t="shared" si="18"/>
        <v>30</v>
      </c>
      <c r="N124" s="5">
        <f t="shared" si="19"/>
        <v>0</v>
      </c>
      <c r="O124" s="35">
        <f t="shared" si="20"/>
        <v>0</v>
      </c>
      <c r="P124" s="121"/>
      <c r="Q124" s="119"/>
      <c r="R124" s="107"/>
      <c r="S124" s="104"/>
      <c r="T124" s="108"/>
      <c r="U124" s="107"/>
      <c r="V124" s="107"/>
      <c r="W124" s="104"/>
      <c r="X124" s="108"/>
      <c r="Y124" s="107"/>
      <c r="Z124" s="107"/>
      <c r="AA124" s="104"/>
      <c r="AB124" s="108"/>
      <c r="AC124" s="107"/>
      <c r="AD124" s="107"/>
      <c r="AE124" s="104"/>
      <c r="AF124" s="108"/>
      <c r="AG124" s="107"/>
      <c r="AH124" s="107"/>
      <c r="AI124" s="104"/>
      <c r="AJ124" s="108"/>
      <c r="AK124" s="107">
        <v>15</v>
      </c>
      <c r="AL124" s="107"/>
      <c r="AM124" s="104"/>
      <c r="AN124" s="108"/>
      <c r="AO124" s="107">
        <v>15</v>
      </c>
      <c r="AP124" s="107"/>
      <c r="AQ124" s="104"/>
      <c r="AT124" s="104" t="s">
        <v>197</v>
      </c>
    </row>
    <row r="125" spans="5:46" ht="15.75" x14ac:dyDescent="0.2">
      <c r="E125" s="31" t="s">
        <v>74</v>
      </c>
      <c r="F125" s="468" t="s">
        <v>83</v>
      </c>
      <c r="G125" s="469"/>
      <c r="H125" s="167"/>
      <c r="I125" s="114"/>
      <c r="J125" s="104">
        <v>15</v>
      </c>
      <c r="K125" s="31">
        <f t="shared" si="16"/>
        <v>0</v>
      </c>
      <c r="L125" s="5">
        <f t="shared" si="17"/>
        <v>0</v>
      </c>
      <c r="M125" s="5">
        <f t="shared" si="18"/>
        <v>0</v>
      </c>
      <c r="N125" s="5">
        <f t="shared" si="19"/>
        <v>0</v>
      </c>
      <c r="O125" s="35">
        <f t="shared" si="20"/>
        <v>0</v>
      </c>
      <c r="P125" s="121"/>
      <c r="Q125" s="119"/>
      <c r="R125" s="107"/>
      <c r="S125" s="104"/>
      <c r="T125" s="108"/>
      <c r="U125" s="107"/>
      <c r="V125" s="107"/>
      <c r="W125" s="104"/>
      <c r="X125" s="108"/>
      <c r="Y125" s="107"/>
      <c r="Z125" s="107"/>
      <c r="AA125" s="104"/>
      <c r="AB125" s="108"/>
      <c r="AC125" s="107"/>
      <c r="AD125" s="107"/>
      <c r="AE125" s="104"/>
      <c r="AF125" s="108"/>
      <c r="AG125" s="107"/>
      <c r="AH125" s="107"/>
      <c r="AI125" s="104"/>
      <c r="AJ125" s="108"/>
      <c r="AK125" s="107"/>
      <c r="AL125" s="107"/>
      <c r="AM125" s="104"/>
      <c r="AN125" s="108"/>
      <c r="AO125" s="107"/>
      <c r="AP125" s="107"/>
      <c r="AQ125" s="104"/>
    </row>
    <row r="126" spans="5:46" ht="15.75" x14ac:dyDescent="0.2">
      <c r="E126" s="31" t="s">
        <v>145</v>
      </c>
      <c r="F126" s="220" t="s">
        <v>151</v>
      </c>
      <c r="G126" s="221"/>
      <c r="H126" s="167"/>
      <c r="I126" s="114">
        <v>1</v>
      </c>
      <c r="J126" s="104">
        <v>3</v>
      </c>
      <c r="K126" s="31"/>
      <c r="L126" s="5"/>
      <c r="M126" s="5"/>
      <c r="N126" s="5"/>
      <c r="O126" s="35"/>
      <c r="P126" s="121"/>
      <c r="Q126" s="119"/>
      <c r="R126" s="107"/>
      <c r="S126" s="104"/>
      <c r="T126" s="108"/>
      <c r="U126" s="107"/>
      <c r="V126" s="107"/>
      <c r="W126" s="104"/>
      <c r="X126" s="108"/>
      <c r="Y126" s="107"/>
      <c r="Z126" s="107"/>
      <c r="AA126" s="104"/>
      <c r="AB126" s="108"/>
      <c r="AC126" s="107"/>
      <c r="AD126" s="107"/>
      <c r="AE126" s="104"/>
      <c r="AF126" s="108"/>
      <c r="AG126" s="107"/>
      <c r="AH126" s="107"/>
      <c r="AI126" s="104"/>
      <c r="AJ126" s="108"/>
      <c r="AK126" s="107"/>
      <c r="AL126" s="107"/>
      <c r="AM126" s="104"/>
      <c r="AN126" s="108"/>
      <c r="AO126" s="107"/>
      <c r="AP126" s="107"/>
      <c r="AQ126" s="104"/>
    </row>
    <row r="127" spans="5:46" ht="16.5" thickBot="1" x14ac:dyDescent="0.25">
      <c r="E127" s="31" t="s">
        <v>76</v>
      </c>
      <c r="F127" s="220" t="s">
        <v>152</v>
      </c>
      <c r="G127" s="221"/>
      <c r="H127" s="167"/>
      <c r="I127" s="114">
        <v>1</v>
      </c>
      <c r="J127" s="104">
        <v>4</v>
      </c>
      <c r="K127" s="31"/>
      <c r="L127" s="5"/>
      <c r="M127" s="5"/>
      <c r="N127" s="5"/>
      <c r="O127" s="35"/>
      <c r="P127" s="121"/>
      <c r="Q127" s="119"/>
      <c r="R127" s="107"/>
      <c r="S127" s="104"/>
      <c r="T127" s="108"/>
      <c r="U127" s="107"/>
      <c r="V127" s="107"/>
      <c r="W127" s="104"/>
      <c r="X127" s="108"/>
      <c r="Y127" s="107"/>
      <c r="Z127" s="107"/>
      <c r="AA127" s="104"/>
      <c r="AB127" s="108"/>
      <c r="AC127" s="107"/>
      <c r="AD127" s="107"/>
      <c r="AE127" s="104"/>
      <c r="AF127" s="108"/>
      <c r="AG127" s="107"/>
      <c r="AH127" s="107"/>
      <c r="AI127" s="104"/>
      <c r="AJ127" s="108"/>
      <c r="AK127" s="107"/>
      <c r="AL127" s="107"/>
      <c r="AM127" s="104"/>
      <c r="AN127" s="108"/>
      <c r="AO127" s="107"/>
      <c r="AP127" s="107"/>
      <c r="AQ127" s="104"/>
    </row>
    <row r="128" spans="5:46" ht="16.5" thickTop="1" x14ac:dyDescent="0.2">
      <c r="E128" s="60"/>
      <c r="F128" s="404" t="s">
        <v>21</v>
      </c>
      <c r="G128" s="405"/>
      <c r="H128" s="408">
        <f t="shared" ref="H128:AQ128" si="21">SUM(H107:H127)</f>
        <v>11</v>
      </c>
      <c r="I128" s="396">
        <f t="shared" si="21"/>
        <v>39</v>
      </c>
      <c r="J128" s="398">
        <f t="shared" si="21"/>
        <v>105</v>
      </c>
      <c r="K128" s="394">
        <f t="shared" si="21"/>
        <v>1080</v>
      </c>
      <c r="L128" s="396">
        <f t="shared" si="21"/>
        <v>405</v>
      </c>
      <c r="M128" s="396">
        <f t="shared" si="21"/>
        <v>165</v>
      </c>
      <c r="N128" s="396">
        <f t="shared" si="21"/>
        <v>465</v>
      </c>
      <c r="O128" s="398">
        <f t="shared" si="21"/>
        <v>45</v>
      </c>
      <c r="P128" s="61">
        <f t="shared" si="21"/>
        <v>45</v>
      </c>
      <c r="Q128" s="62">
        <f t="shared" si="21"/>
        <v>15</v>
      </c>
      <c r="R128" s="62">
        <f t="shared" si="21"/>
        <v>30</v>
      </c>
      <c r="S128" s="63">
        <f t="shared" si="21"/>
        <v>0</v>
      </c>
      <c r="T128" s="61">
        <f t="shared" si="21"/>
        <v>75</v>
      </c>
      <c r="U128" s="62">
        <f t="shared" si="21"/>
        <v>30</v>
      </c>
      <c r="V128" s="62">
        <f t="shared" si="21"/>
        <v>90</v>
      </c>
      <c r="W128" s="64">
        <f t="shared" si="21"/>
        <v>0</v>
      </c>
      <c r="X128" s="65">
        <f t="shared" si="21"/>
        <v>105</v>
      </c>
      <c r="Y128" s="62">
        <f t="shared" si="21"/>
        <v>45</v>
      </c>
      <c r="Z128" s="62">
        <f t="shared" si="21"/>
        <v>120</v>
      </c>
      <c r="AA128" s="63">
        <f t="shared" si="21"/>
        <v>0</v>
      </c>
      <c r="AB128" s="61">
        <f t="shared" si="21"/>
        <v>45</v>
      </c>
      <c r="AC128" s="62">
        <f t="shared" si="21"/>
        <v>0</v>
      </c>
      <c r="AD128" s="62">
        <f t="shared" si="21"/>
        <v>120</v>
      </c>
      <c r="AE128" s="64">
        <f t="shared" si="21"/>
        <v>15</v>
      </c>
      <c r="AF128" s="65">
        <f t="shared" si="21"/>
        <v>75</v>
      </c>
      <c r="AG128" s="62">
        <f t="shared" si="21"/>
        <v>30</v>
      </c>
      <c r="AH128" s="62">
        <f t="shared" si="21"/>
        <v>0</v>
      </c>
      <c r="AI128" s="63">
        <f t="shared" si="21"/>
        <v>0</v>
      </c>
      <c r="AJ128" s="61">
        <f t="shared" si="21"/>
        <v>45</v>
      </c>
      <c r="AK128" s="62">
        <f t="shared" si="21"/>
        <v>30</v>
      </c>
      <c r="AL128" s="62">
        <f t="shared" si="21"/>
        <v>105</v>
      </c>
      <c r="AM128" s="64">
        <f t="shared" si="21"/>
        <v>15</v>
      </c>
      <c r="AN128" s="65">
        <f t="shared" si="21"/>
        <v>15</v>
      </c>
      <c r="AO128" s="62">
        <f t="shared" si="21"/>
        <v>15</v>
      </c>
      <c r="AP128" s="62">
        <f t="shared" si="21"/>
        <v>0</v>
      </c>
      <c r="AQ128" s="64">
        <f t="shared" si="21"/>
        <v>15</v>
      </c>
    </row>
    <row r="129" spans="5:55" ht="16.5" thickBot="1" x14ac:dyDescent="0.25">
      <c r="E129" s="66"/>
      <c r="F129" s="406"/>
      <c r="G129" s="407"/>
      <c r="H129" s="409"/>
      <c r="I129" s="410"/>
      <c r="J129" s="411"/>
      <c r="K129" s="395"/>
      <c r="L129" s="397"/>
      <c r="M129" s="397"/>
      <c r="N129" s="397"/>
      <c r="O129" s="399"/>
      <c r="P129" s="393">
        <v>8</v>
      </c>
      <c r="Q129" s="321"/>
      <c r="R129" s="321"/>
      <c r="S129" s="322"/>
      <c r="T129" s="393">
        <v>15</v>
      </c>
      <c r="U129" s="321"/>
      <c r="V129" s="321"/>
      <c r="W129" s="322"/>
      <c r="X129" s="393">
        <v>21</v>
      </c>
      <c r="Y129" s="321"/>
      <c r="Z129" s="321"/>
      <c r="AA129" s="322"/>
      <c r="AB129" s="393">
        <v>17</v>
      </c>
      <c r="AC129" s="321"/>
      <c r="AD129" s="321"/>
      <c r="AE129" s="322"/>
      <c r="AF129" s="393">
        <v>6</v>
      </c>
      <c r="AG129" s="321"/>
      <c r="AH129" s="321"/>
      <c r="AI129" s="322"/>
      <c r="AJ129" s="393">
        <v>18</v>
      </c>
      <c r="AK129" s="321"/>
      <c r="AL129" s="321"/>
      <c r="AM129" s="322"/>
      <c r="AN129" s="393">
        <v>20</v>
      </c>
      <c r="AO129" s="321"/>
      <c r="AP129" s="321"/>
      <c r="AQ129" s="322"/>
    </row>
    <row r="130" spans="5:55" ht="15.75" x14ac:dyDescent="0.2">
      <c r="E130" s="370" t="s">
        <v>52</v>
      </c>
      <c r="F130" s="371"/>
      <c r="G130" s="372"/>
      <c r="H130" s="377" t="s">
        <v>8</v>
      </c>
      <c r="I130" s="380" t="s">
        <v>9</v>
      </c>
      <c r="J130" s="382" t="s">
        <v>59</v>
      </c>
      <c r="K130" s="384" t="s">
        <v>6</v>
      </c>
      <c r="L130" s="357" t="s">
        <v>10</v>
      </c>
      <c r="M130" s="357" t="s">
        <v>11</v>
      </c>
      <c r="N130" s="357" t="s">
        <v>12</v>
      </c>
      <c r="O130" s="346" t="s">
        <v>54</v>
      </c>
      <c r="P130" s="356" t="s">
        <v>118</v>
      </c>
      <c r="Q130" s="357"/>
      <c r="R130" s="357"/>
      <c r="S130" s="358"/>
      <c r="T130" s="356" t="s">
        <v>119</v>
      </c>
      <c r="U130" s="357"/>
      <c r="V130" s="357"/>
      <c r="W130" s="358"/>
      <c r="X130" s="356" t="s">
        <v>120</v>
      </c>
      <c r="Y130" s="357"/>
      <c r="Z130" s="357"/>
      <c r="AA130" s="358"/>
      <c r="AB130" s="356" t="s">
        <v>121</v>
      </c>
      <c r="AC130" s="357"/>
      <c r="AD130" s="357"/>
      <c r="AE130" s="358"/>
      <c r="AF130" s="356" t="s">
        <v>122</v>
      </c>
      <c r="AG130" s="357"/>
      <c r="AH130" s="357"/>
      <c r="AI130" s="358"/>
      <c r="AJ130" s="359" t="s">
        <v>123</v>
      </c>
      <c r="AK130" s="347"/>
      <c r="AL130" s="347"/>
      <c r="AM130" s="348"/>
      <c r="AN130" s="356" t="s">
        <v>124</v>
      </c>
      <c r="AO130" s="357"/>
      <c r="AP130" s="357"/>
      <c r="AQ130" s="358"/>
    </row>
    <row r="131" spans="5:55" ht="15.75" x14ac:dyDescent="0.2">
      <c r="E131" s="373"/>
      <c r="F131" s="374"/>
      <c r="G131" s="375"/>
      <c r="H131" s="378"/>
      <c r="I131" s="381"/>
      <c r="J131" s="383"/>
      <c r="K131" s="385"/>
      <c r="L131" s="367"/>
      <c r="M131" s="367"/>
      <c r="N131" s="367"/>
      <c r="O131" s="369"/>
      <c r="P131" s="364" t="s">
        <v>10</v>
      </c>
      <c r="Q131" s="366" t="s">
        <v>11</v>
      </c>
      <c r="R131" s="360" t="s">
        <v>13</v>
      </c>
      <c r="S131" s="362" t="s">
        <v>57</v>
      </c>
      <c r="T131" s="364" t="s">
        <v>10</v>
      </c>
      <c r="U131" s="366" t="s">
        <v>11</v>
      </c>
      <c r="V131" s="360" t="s">
        <v>13</v>
      </c>
      <c r="W131" s="362" t="s">
        <v>57</v>
      </c>
      <c r="X131" s="364" t="s">
        <v>10</v>
      </c>
      <c r="Y131" s="366" t="s">
        <v>11</v>
      </c>
      <c r="Z131" s="360" t="s">
        <v>13</v>
      </c>
      <c r="AA131" s="362" t="s">
        <v>57</v>
      </c>
      <c r="AB131" s="364" t="s">
        <v>10</v>
      </c>
      <c r="AC131" s="366" t="s">
        <v>11</v>
      </c>
      <c r="AD131" s="360" t="s">
        <v>13</v>
      </c>
      <c r="AE131" s="362" t="s">
        <v>57</v>
      </c>
      <c r="AF131" s="364" t="s">
        <v>10</v>
      </c>
      <c r="AG131" s="366" t="s">
        <v>11</v>
      </c>
      <c r="AH131" s="360" t="s">
        <v>13</v>
      </c>
      <c r="AI131" s="362" t="s">
        <v>57</v>
      </c>
      <c r="AJ131" s="364" t="s">
        <v>10</v>
      </c>
      <c r="AK131" s="366" t="s">
        <v>11</v>
      </c>
      <c r="AL131" s="360" t="s">
        <v>13</v>
      </c>
      <c r="AM131" s="362" t="s">
        <v>57</v>
      </c>
      <c r="AN131" s="364" t="s">
        <v>10</v>
      </c>
      <c r="AO131" s="366" t="s">
        <v>11</v>
      </c>
      <c r="AP131" s="360" t="s">
        <v>13</v>
      </c>
      <c r="AQ131" s="362" t="s">
        <v>57</v>
      </c>
      <c r="AT131" s="268" t="s">
        <v>61</v>
      </c>
    </row>
    <row r="132" spans="5:55" ht="16.5" thickBot="1" x14ac:dyDescent="0.25">
      <c r="E132" s="373"/>
      <c r="F132" s="374"/>
      <c r="G132" s="375"/>
      <c r="H132" s="379"/>
      <c r="I132" s="361"/>
      <c r="J132" s="363"/>
      <c r="K132" s="386"/>
      <c r="L132" s="368"/>
      <c r="M132" s="368"/>
      <c r="N132" s="368"/>
      <c r="O132" s="329"/>
      <c r="P132" s="365"/>
      <c r="Q132" s="350"/>
      <c r="R132" s="361"/>
      <c r="S132" s="363"/>
      <c r="T132" s="365"/>
      <c r="U132" s="350"/>
      <c r="V132" s="361"/>
      <c r="W132" s="363"/>
      <c r="X132" s="365"/>
      <c r="Y132" s="350"/>
      <c r="Z132" s="361"/>
      <c r="AA132" s="363"/>
      <c r="AB132" s="365"/>
      <c r="AC132" s="350"/>
      <c r="AD132" s="361"/>
      <c r="AE132" s="363"/>
      <c r="AF132" s="365"/>
      <c r="AG132" s="350"/>
      <c r="AH132" s="361"/>
      <c r="AI132" s="363"/>
      <c r="AJ132" s="365"/>
      <c r="AK132" s="350"/>
      <c r="AL132" s="361"/>
      <c r="AM132" s="363"/>
      <c r="AN132" s="365"/>
      <c r="AO132" s="350"/>
      <c r="AP132" s="361"/>
      <c r="AQ132" s="363"/>
      <c r="AT132" s="268">
        <f>SUM(P134:AQ134)</f>
        <v>1394</v>
      </c>
    </row>
    <row r="133" spans="5:55" ht="15.75" x14ac:dyDescent="0.2">
      <c r="E133" s="373"/>
      <c r="F133" s="374"/>
      <c r="G133" s="375"/>
      <c r="H133" s="387">
        <f>SUM(H128+H70+H26)</f>
        <v>14</v>
      </c>
      <c r="I133" s="349">
        <f>SUM(I128+I70+I26)</f>
        <v>58</v>
      </c>
      <c r="J133" s="390">
        <f>SUM(J128+J70+J26)</f>
        <v>147</v>
      </c>
      <c r="K133" s="392">
        <f>SUM(K128+K70+K26)</f>
        <v>1605</v>
      </c>
      <c r="L133" s="349">
        <f>SUM(L26+L128+L70)</f>
        <v>630</v>
      </c>
      <c r="M133" s="349">
        <f>SUM(M26+M128+M70)</f>
        <v>285</v>
      </c>
      <c r="N133" s="349">
        <f>SUM(N26+N128+N70)</f>
        <v>645</v>
      </c>
      <c r="O133" s="351">
        <f>SUM(O26+O128+O70)</f>
        <v>45</v>
      </c>
      <c r="P133" s="67">
        <f t="shared" ref="P133:AQ133" si="22">SUM(P70+P128+P26)</f>
        <v>135</v>
      </c>
      <c r="Q133" s="68">
        <f t="shared" si="22"/>
        <v>45</v>
      </c>
      <c r="R133" s="68">
        <f t="shared" si="22"/>
        <v>75</v>
      </c>
      <c r="S133" s="69">
        <f t="shared" si="22"/>
        <v>0</v>
      </c>
      <c r="T133" s="67">
        <f t="shared" si="22"/>
        <v>150</v>
      </c>
      <c r="U133" s="68">
        <f t="shared" si="22"/>
        <v>60</v>
      </c>
      <c r="V133" s="68">
        <f t="shared" si="22"/>
        <v>105</v>
      </c>
      <c r="W133" s="70">
        <f t="shared" si="22"/>
        <v>0</v>
      </c>
      <c r="X133" s="71">
        <f t="shared" si="22"/>
        <v>120</v>
      </c>
      <c r="Y133" s="68">
        <f t="shared" si="22"/>
        <v>75</v>
      </c>
      <c r="Z133" s="68">
        <f t="shared" si="22"/>
        <v>150</v>
      </c>
      <c r="AA133" s="69">
        <f t="shared" si="22"/>
        <v>0</v>
      </c>
      <c r="AB133" s="67">
        <f t="shared" si="22"/>
        <v>45</v>
      </c>
      <c r="AC133" s="68">
        <f t="shared" si="22"/>
        <v>30</v>
      </c>
      <c r="AD133" s="68">
        <f t="shared" si="22"/>
        <v>150</v>
      </c>
      <c r="AE133" s="70">
        <f t="shared" si="22"/>
        <v>15</v>
      </c>
      <c r="AF133" s="71">
        <f t="shared" si="22"/>
        <v>75</v>
      </c>
      <c r="AG133" s="68">
        <f t="shared" si="22"/>
        <v>30</v>
      </c>
      <c r="AH133" s="68">
        <f t="shared" si="22"/>
        <v>30</v>
      </c>
      <c r="AI133" s="69">
        <f t="shared" si="22"/>
        <v>0</v>
      </c>
      <c r="AJ133" s="67">
        <f t="shared" si="22"/>
        <v>45</v>
      </c>
      <c r="AK133" s="68">
        <f t="shared" si="22"/>
        <v>30</v>
      </c>
      <c r="AL133" s="68">
        <f t="shared" si="22"/>
        <v>135</v>
      </c>
      <c r="AM133" s="70">
        <f t="shared" si="22"/>
        <v>15</v>
      </c>
      <c r="AN133" s="67">
        <f t="shared" si="22"/>
        <v>60</v>
      </c>
      <c r="AO133" s="68">
        <f t="shared" si="22"/>
        <v>15</v>
      </c>
      <c r="AP133" s="68">
        <f t="shared" si="22"/>
        <v>0</v>
      </c>
      <c r="AQ133" s="70">
        <f t="shared" si="22"/>
        <v>15</v>
      </c>
      <c r="AT133" s="268">
        <f>SUM(P135:AQ135)</f>
        <v>14</v>
      </c>
    </row>
    <row r="134" spans="5:55" ht="16.5" thickBot="1" x14ac:dyDescent="0.25">
      <c r="E134" s="373"/>
      <c r="F134" s="374"/>
      <c r="G134" s="375"/>
      <c r="H134" s="388"/>
      <c r="I134" s="389"/>
      <c r="J134" s="391"/>
      <c r="K134" s="386"/>
      <c r="L134" s="350"/>
      <c r="M134" s="350"/>
      <c r="N134" s="350"/>
      <c r="O134" s="352"/>
      <c r="P134" s="334">
        <f>SUM(P133:S133)</f>
        <v>255</v>
      </c>
      <c r="Q134" s="334"/>
      <c r="R134" s="334"/>
      <c r="S134" s="335"/>
      <c r="T134" s="334">
        <f>SUM(T133:W133)</f>
        <v>315</v>
      </c>
      <c r="U134" s="334"/>
      <c r="V134" s="334"/>
      <c r="W134" s="335"/>
      <c r="X134" s="334">
        <f>SUM(X133:AA133)</f>
        <v>345</v>
      </c>
      <c r="Y134" s="334"/>
      <c r="Z134" s="334"/>
      <c r="AA134" s="335"/>
      <c r="AB134" s="334">
        <f>SUM(AB133:AE133)</f>
        <v>240</v>
      </c>
      <c r="AC134" s="334"/>
      <c r="AD134" s="334"/>
      <c r="AE134" s="335"/>
      <c r="AF134" s="334">
        <f>SUM(AF133:AI133)</f>
        <v>135</v>
      </c>
      <c r="AG134" s="334"/>
      <c r="AH134" s="334"/>
      <c r="AI134" s="335"/>
      <c r="AJ134" s="334">
        <v>14</v>
      </c>
      <c r="AK134" s="334"/>
      <c r="AL134" s="334"/>
      <c r="AM134" s="335"/>
      <c r="AN134" s="336">
        <f>SUM(AN133:AQ133)</f>
        <v>90</v>
      </c>
      <c r="AO134" s="334"/>
      <c r="AP134" s="334"/>
      <c r="AQ134" s="335"/>
      <c r="AT134" s="268">
        <f>SUM(P136:AQ136)</f>
        <v>58</v>
      </c>
    </row>
    <row r="135" spans="5:55" ht="15.75" x14ac:dyDescent="0.2">
      <c r="E135" s="373"/>
      <c r="F135" s="374"/>
      <c r="G135" s="375"/>
      <c r="H135" s="337" t="s">
        <v>23</v>
      </c>
      <c r="I135" s="338"/>
      <c r="J135" s="339"/>
      <c r="K135" s="346" t="s">
        <v>24</v>
      </c>
      <c r="L135" s="347"/>
      <c r="M135" s="347"/>
      <c r="N135" s="347"/>
      <c r="O135" s="348"/>
      <c r="P135" s="331">
        <v>2</v>
      </c>
      <c r="Q135" s="332"/>
      <c r="R135" s="332"/>
      <c r="S135" s="333"/>
      <c r="T135" s="331">
        <v>3</v>
      </c>
      <c r="U135" s="332"/>
      <c r="V135" s="332"/>
      <c r="W135" s="333"/>
      <c r="X135" s="331">
        <v>3</v>
      </c>
      <c r="Y135" s="332"/>
      <c r="Z135" s="332"/>
      <c r="AA135" s="333"/>
      <c r="AB135" s="331">
        <v>3</v>
      </c>
      <c r="AC135" s="332"/>
      <c r="AD135" s="332"/>
      <c r="AE135" s="333"/>
      <c r="AF135" s="331">
        <v>0</v>
      </c>
      <c r="AG135" s="332"/>
      <c r="AH135" s="332"/>
      <c r="AI135" s="333"/>
      <c r="AJ135" s="331">
        <v>2</v>
      </c>
      <c r="AK135" s="332"/>
      <c r="AL135" s="332"/>
      <c r="AM135" s="333"/>
      <c r="AN135" s="331">
        <v>1</v>
      </c>
      <c r="AO135" s="332"/>
      <c r="AP135" s="332"/>
      <c r="AQ135" s="333"/>
      <c r="AT135" s="268">
        <f>SUM(P137:AQ137)</f>
        <v>147</v>
      </c>
    </row>
    <row r="136" spans="5:55" ht="15.75" x14ac:dyDescent="0.2">
      <c r="E136" s="373"/>
      <c r="F136" s="374"/>
      <c r="G136" s="375"/>
      <c r="H136" s="340"/>
      <c r="I136" s="341"/>
      <c r="J136" s="342"/>
      <c r="K136" s="353" t="s">
        <v>25</v>
      </c>
      <c r="L136" s="354"/>
      <c r="M136" s="354"/>
      <c r="N136" s="354"/>
      <c r="O136" s="355"/>
      <c r="P136" s="326">
        <v>9</v>
      </c>
      <c r="Q136" s="327"/>
      <c r="R136" s="327"/>
      <c r="S136" s="328"/>
      <c r="T136" s="326">
        <v>9</v>
      </c>
      <c r="U136" s="327"/>
      <c r="V136" s="327"/>
      <c r="W136" s="328"/>
      <c r="X136" s="326">
        <v>13</v>
      </c>
      <c r="Y136" s="327"/>
      <c r="Z136" s="327"/>
      <c r="AA136" s="328"/>
      <c r="AB136" s="326">
        <v>8</v>
      </c>
      <c r="AC136" s="327"/>
      <c r="AD136" s="327"/>
      <c r="AE136" s="328"/>
      <c r="AF136" s="326">
        <v>6</v>
      </c>
      <c r="AG136" s="327"/>
      <c r="AH136" s="327"/>
      <c r="AI136" s="328"/>
      <c r="AJ136" s="326">
        <v>9</v>
      </c>
      <c r="AK136" s="327"/>
      <c r="AL136" s="327"/>
      <c r="AM136" s="328"/>
      <c r="AN136" s="326">
        <v>4</v>
      </c>
      <c r="AO136" s="327"/>
      <c r="AP136" s="327"/>
      <c r="AQ136" s="328"/>
    </row>
    <row r="137" spans="5:55" ht="24" thickBot="1" x14ac:dyDescent="0.25">
      <c r="E137" s="336"/>
      <c r="F137" s="334"/>
      <c r="G137" s="376"/>
      <c r="H137" s="343"/>
      <c r="I137" s="344"/>
      <c r="J137" s="345"/>
      <c r="K137" s="329" t="s">
        <v>59</v>
      </c>
      <c r="L137" s="321"/>
      <c r="M137" s="321"/>
      <c r="N137" s="321"/>
      <c r="O137" s="322"/>
      <c r="P137" s="330">
        <f>P79+P129</f>
        <v>24</v>
      </c>
      <c r="Q137" s="330"/>
      <c r="R137" s="330"/>
      <c r="S137" s="330"/>
      <c r="T137" s="330">
        <f>T79+T129</f>
        <v>30</v>
      </c>
      <c r="U137" s="330"/>
      <c r="V137" s="330"/>
      <c r="W137" s="330"/>
      <c r="X137" s="330">
        <f>X79+X129</f>
        <v>24</v>
      </c>
      <c r="Y137" s="330"/>
      <c r="Z137" s="330"/>
      <c r="AA137" s="330"/>
      <c r="AB137" s="330">
        <f>AB79+AB129</f>
        <v>18</v>
      </c>
      <c r="AC137" s="330"/>
      <c r="AD137" s="330"/>
      <c r="AE137" s="330"/>
      <c r="AF137" s="330">
        <f>AF79+AF129</f>
        <v>7</v>
      </c>
      <c r="AG137" s="330"/>
      <c r="AH137" s="330"/>
      <c r="AI137" s="330"/>
      <c r="AJ137" s="330">
        <f>AJ79+AJ129</f>
        <v>20</v>
      </c>
      <c r="AK137" s="330"/>
      <c r="AL137" s="330"/>
      <c r="AM137" s="330"/>
      <c r="AN137" s="330">
        <f>AN79+AN129</f>
        <v>24</v>
      </c>
      <c r="AO137" s="330"/>
      <c r="AP137" s="330"/>
      <c r="AQ137" s="330"/>
      <c r="AV137" s="150"/>
      <c r="BB137" s="1"/>
      <c r="BC137" s="1"/>
    </row>
    <row r="138" spans="5:55" ht="15.75" x14ac:dyDescent="0.2">
      <c r="E138" s="126" t="s">
        <v>55</v>
      </c>
      <c r="F138" s="127"/>
      <c r="G138" s="127"/>
      <c r="H138" s="127"/>
      <c r="I138" s="127"/>
      <c r="J138" s="127"/>
      <c r="K138" s="127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78"/>
      <c r="AF138" s="76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78"/>
      <c r="BB138" s="1"/>
      <c r="BC138" s="1"/>
    </row>
    <row r="139" spans="5:55" ht="15.75" x14ac:dyDescent="0.2">
      <c r="E139" s="76" t="s">
        <v>79</v>
      </c>
      <c r="F139" s="219"/>
      <c r="G139" s="219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72"/>
      <c r="V139" s="72"/>
      <c r="W139" s="72"/>
      <c r="X139" s="77"/>
      <c r="Y139" s="77"/>
      <c r="Z139" s="77"/>
      <c r="AA139" s="77"/>
      <c r="AB139" s="72"/>
      <c r="AC139" s="72"/>
      <c r="AD139" s="219"/>
      <c r="AE139" s="78"/>
      <c r="AF139" s="218"/>
      <c r="AG139" s="292" t="s">
        <v>322</v>
      </c>
      <c r="AH139" s="292"/>
      <c r="AI139" s="292"/>
      <c r="AJ139" s="292"/>
      <c r="AK139" s="292"/>
      <c r="AL139" s="292"/>
      <c r="AM139" s="292"/>
      <c r="AN139" s="292"/>
      <c r="AO139" s="292"/>
      <c r="AP139" s="219"/>
      <c r="AQ139" s="78"/>
    </row>
    <row r="140" spans="5:55" ht="15.75" x14ac:dyDescent="0.2">
      <c r="E140" s="79" t="s">
        <v>126</v>
      </c>
      <c r="F140" s="219"/>
      <c r="G140" s="219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80"/>
      <c r="V140" s="80"/>
      <c r="W140" s="80"/>
      <c r="X140" s="81"/>
      <c r="Y140" s="82"/>
      <c r="Z140" s="81"/>
      <c r="AA140" s="81"/>
      <c r="AB140" s="219"/>
      <c r="AC140" s="219"/>
      <c r="AD140" s="219"/>
      <c r="AE140" s="78"/>
      <c r="AF140" s="218"/>
      <c r="AG140" s="82" t="s">
        <v>26</v>
      </c>
      <c r="AH140" s="80"/>
      <c r="AI140" s="80"/>
      <c r="AJ140" s="81"/>
      <c r="AK140" s="83"/>
      <c r="AL140" s="219"/>
      <c r="AM140" s="219"/>
      <c r="AN140" s="83"/>
      <c r="AO140" s="83"/>
      <c r="AP140" s="83"/>
      <c r="AQ140" s="78"/>
    </row>
    <row r="141" spans="5:55" ht="15.75" x14ac:dyDescent="0.2">
      <c r="E141" s="79" t="s">
        <v>169</v>
      </c>
      <c r="F141" s="219"/>
      <c r="G141" s="219"/>
      <c r="H141" s="219"/>
      <c r="I141" s="219"/>
      <c r="J141" s="219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72"/>
      <c r="V141" s="72"/>
      <c r="W141" s="72"/>
      <c r="X141" s="77"/>
      <c r="Y141" s="77"/>
      <c r="Z141" s="77"/>
      <c r="AA141" s="77"/>
      <c r="AB141" s="219"/>
      <c r="AC141" s="219"/>
      <c r="AD141" s="219"/>
      <c r="AE141" s="78"/>
      <c r="AF141" s="218"/>
      <c r="AG141" s="81" t="s">
        <v>27</v>
      </c>
      <c r="AH141" s="81" t="s">
        <v>28</v>
      </c>
      <c r="AI141" s="72"/>
      <c r="AJ141" s="77"/>
      <c r="AK141" s="219"/>
      <c r="AL141" s="219"/>
      <c r="AM141" s="219"/>
      <c r="AN141" s="219"/>
      <c r="AO141" s="219"/>
      <c r="AP141" s="219"/>
      <c r="AQ141" s="85"/>
    </row>
    <row r="142" spans="5:55" ht="15.75" x14ac:dyDescent="0.2">
      <c r="E142" s="79" t="s">
        <v>223</v>
      </c>
      <c r="F142" s="219"/>
      <c r="G142" s="219"/>
      <c r="H142" s="84"/>
      <c r="I142" s="84"/>
      <c r="J142" s="84"/>
      <c r="K142" s="11"/>
      <c r="L142" s="237"/>
      <c r="M142" s="237"/>
      <c r="N142" s="237"/>
      <c r="O142" s="237"/>
      <c r="P142" s="237"/>
      <c r="Q142" s="237"/>
      <c r="R142" s="237"/>
      <c r="S142" s="237"/>
      <c r="T142" s="237"/>
      <c r="U142" s="86"/>
      <c r="V142" s="86"/>
      <c r="W142" s="86"/>
      <c r="X142" s="86"/>
      <c r="Y142" s="86"/>
      <c r="Z142" s="86"/>
      <c r="AA142" s="86"/>
      <c r="AB142" s="219"/>
      <c r="AC142" s="219"/>
      <c r="AD142" s="219"/>
      <c r="AE142" s="78"/>
      <c r="AF142" s="218"/>
      <c r="AG142" s="80" t="s">
        <v>29</v>
      </c>
      <c r="AH142" s="80" t="s">
        <v>30</v>
      </c>
      <c r="AI142" s="86"/>
      <c r="AJ142" s="86"/>
      <c r="AK142" s="219"/>
      <c r="AL142" s="219"/>
      <c r="AM142" s="219"/>
      <c r="AN142" s="219"/>
      <c r="AO142" s="219"/>
      <c r="AP142" s="219"/>
      <c r="AQ142" s="78"/>
    </row>
    <row r="143" spans="5:55" ht="15.75" x14ac:dyDescent="0.2">
      <c r="E143" s="318" t="s">
        <v>139</v>
      </c>
      <c r="F143" s="319"/>
      <c r="G143" s="319"/>
      <c r="H143" s="319"/>
      <c r="I143" s="319"/>
      <c r="J143" s="319"/>
      <c r="K143" s="319"/>
      <c r="L143" s="11"/>
      <c r="M143" s="11"/>
      <c r="N143" s="11"/>
      <c r="O143" s="226"/>
      <c r="P143" s="2"/>
      <c r="Q143" s="2"/>
      <c r="R143" s="2"/>
      <c r="S143" s="2"/>
      <c r="T143" s="2"/>
      <c r="U143" s="87"/>
      <c r="V143" s="87"/>
      <c r="W143" s="87"/>
      <c r="X143" s="87"/>
      <c r="Y143" s="72"/>
      <c r="Z143" s="72"/>
      <c r="AA143" s="72"/>
      <c r="AB143" s="219"/>
      <c r="AC143" s="219"/>
      <c r="AD143" s="219"/>
      <c r="AE143" s="78"/>
      <c r="AF143" s="218"/>
      <c r="AG143" s="81" t="s">
        <v>12</v>
      </c>
      <c r="AH143" s="88" t="s">
        <v>31</v>
      </c>
      <c r="AI143" s="72"/>
      <c r="AJ143" s="72"/>
      <c r="AK143" s="219"/>
      <c r="AL143" s="219"/>
      <c r="AM143" s="219"/>
      <c r="AN143" s="219"/>
      <c r="AO143" s="219"/>
      <c r="AP143" s="219"/>
      <c r="AQ143" s="78"/>
    </row>
    <row r="144" spans="5:55" ht="15.75" x14ac:dyDescent="0.2">
      <c r="E144" s="79" t="s">
        <v>85</v>
      </c>
      <c r="F144" s="219"/>
      <c r="G144" s="219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72"/>
      <c r="V144" s="72"/>
      <c r="W144" s="72"/>
      <c r="X144" s="72"/>
      <c r="Y144" s="72"/>
      <c r="Z144" s="72"/>
      <c r="AA144" s="72"/>
      <c r="AB144" s="219"/>
      <c r="AC144" s="219"/>
      <c r="AD144" s="219"/>
      <c r="AE144" s="78"/>
      <c r="AF144" s="218"/>
      <c r="AG144" s="81" t="s">
        <v>32</v>
      </c>
      <c r="AH144" s="81" t="s">
        <v>33</v>
      </c>
      <c r="AI144" s="72"/>
      <c r="AJ144" s="72"/>
      <c r="AK144" s="219"/>
      <c r="AL144" s="219"/>
      <c r="AM144" s="219"/>
      <c r="AN144" s="219"/>
      <c r="AO144" s="219"/>
      <c r="AP144" s="219"/>
      <c r="AQ144" s="78"/>
    </row>
    <row r="145" spans="5:43" ht="15.75" x14ac:dyDescent="0.2">
      <c r="E145" s="89"/>
      <c r="F145" s="90"/>
      <c r="G145" s="90"/>
      <c r="H145" s="90"/>
      <c r="I145" s="90"/>
      <c r="J145" s="90"/>
      <c r="K145" s="90"/>
      <c r="L145" s="90"/>
      <c r="M145" s="90"/>
      <c r="N145" s="92"/>
      <c r="O145" s="92"/>
      <c r="P145" s="92"/>
      <c r="Q145" s="92"/>
      <c r="R145" s="92"/>
      <c r="S145" s="92"/>
      <c r="T145" s="92"/>
      <c r="U145" s="90"/>
      <c r="V145" s="90"/>
      <c r="W145" s="90"/>
      <c r="X145" s="94"/>
      <c r="Y145" s="94"/>
      <c r="Z145" s="94"/>
      <c r="AA145" s="94"/>
      <c r="AB145" s="91"/>
      <c r="AC145" s="91"/>
      <c r="AD145" s="91"/>
      <c r="AE145" s="93"/>
      <c r="AF145" s="218"/>
      <c r="AG145" s="81" t="s">
        <v>34</v>
      </c>
      <c r="AH145" s="81" t="s">
        <v>35</v>
      </c>
      <c r="AI145" s="72"/>
      <c r="AJ145" s="77"/>
      <c r="AK145" s="219"/>
      <c r="AL145" s="219"/>
      <c r="AM145" s="219"/>
      <c r="AN145" s="219"/>
      <c r="AO145" s="219"/>
      <c r="AP145" s="219"/>
      <c r="AQ145" s="78"/>
    </row>
    <row r="146" spans="5:43" ht="15.75" x14ac:dyDescent="0.2">
      <c r="E146" s="89"/>
      <c r="F146" s="90"/>
      <c r="G146" s="90"/>
      <c r="H146" s="90"/>
      <c r="I146" s="90"/>
      <c r="J146" s="90"/>
      <c r="K146" s="90"/>
      <c r="L146" s="90"/>
      <c r="M146" s="90"/>
      <c r="N146" s="92"/>
      <c r="O146" s="92"/>
      <c r="P146" s="92"/>
      <c r="Q146" s="145"/>
      <c r="R146" s="145"/>
      <c r="S146" s="145"/>
      <c r="T146" s="145"/>
      <c r="U146" s="146"/>
      <c r="V146" s="146"/>
      <c r="W146" s="146"/>
      <c r="X146" s="94"/>
      <c r="Y146" s="94"/>
      <c r="Z146" s="94"/>
      <c r="AA146" s="94"/>
      <c r="AB146" s="91"/>
      <c r="AC146" s="91"/>
      <c r="AD146" s="91"/>
      <c r="AE146" s="93"/>
      <c r="AF146" s="218"/>
      <c r="AG146" s="80" t="s">
        <v>36</v>
      </c>
      <c r="AH146" s="80" t="s">
        <v>37</v>
      </c>
      <c r="AI146" s="72"/>
      <c r="AJ146" s="77"/>
      <c r="AK146" s="219"/>
      <c r="AL146" s="219"/>
      <c r="AM146" s="219"/>
      <c r="AN146" s="219"/>
      <c r="AO146" s="219"/>
      <c r="AP146" s="219"/>
      <c r="AQ146" s="78"/>
    </row>
    <row r="147" spans="5:43" ht="15.75" x14ac:dyDescent="0.2">
      <c r="E147" s="89"/>
      <c r="F147" s="90"/>
      <c r="G147" s="90"/>
      <c r="H147" s="90"/>
      <c r="I147" s="90"/>
      <c r="J147" s="90"/>
      <c r="K147" s="90"/>
      <c r="L147" s="90"/>
      <c r="M147" s="90"/>
      <c r="N147" s="92"/>
      <c r="O147" s="92"/>
      <c r="P147" s="92"/>
      <c r="Q147" s="145"/>
      <c r="R147" s="145"/>
      <c r="S147" s="145"/>
      <c r="T147" s="145"/>
      <c r="U147" s="146"/>
      <c r="V147" s="146"/>
      <c r="W147" s="146"/>
      <c r="X147" s="94"/>
      <c r="Y147" s="94"/>
      <c r="Z147" s="94"/>
      <c r="AA147" s="94"/>
      <c r="AB147" s="91"/>
      <c r="AC147" s="91"/>
      <c r="AD147" s="91"/>
      <c r="AE147" s="93"/>
      <c r="AF147" s="218"/>
      <c r="AG147" s="180"/>
      <c r="AH147" s="80" t="s">
        <v>58</v>
      </c>
      <c r="AJ147" s="77"/>
      <c r="AK147" s="219"/>
      <c r="AL147" s="219"/>
      <c r="AM147" s="219"/>
      <c r="AN147" s="219"/>
      <c r="AO147" s="219"/>
      <c r="AP147" s="219"/>
      <c r="AQ147" s="78"/>
    </row>
    <row r="148" spans="5:43" ht="15.75" x14ac:dyDescent="0.2">
      <c r="E148" s="89"/>
      <c r="F148" s="90"/>
      <c r="G148" s="90"/>
      <c r="H148" s="90"/>
      <c r="I148" s="90"/>
      <c r="J148" s="90"/>
      <c r="K148" s="90"/>
      <c r="L148" s="90"/>
      <c r="M148" s="90"/>
      <c r="N148" s="92"/>
      <c r="O148" s="92"/>
      <c r="P148" s="92"/>
      <c r="Q148" s="145"/>
      <c r="R148" s="145"/>
      <c r="S148" s="145"/>
      <c r="T148" s="145"/>
      <c r="U148" s="146"/>
      <c r="V148" s="146"/>
      <c r="W148" s="146"/>
      <c r="X148" s="94"/>
      <c r="Y148" s="94"/>
      <c r="Z148" s="94"/>
      <c r="AA148" s="94"/>
      <c r="AB148" s="91"/>
      <c r="AC148" s="91"/>
      <c r="AD148" s="91"/>
      <c r="AE148" s="93"/>
      <c r="AF148" s="218"/>
      <c r="AG148" s="147"/>
      <c r="AH148" s="80"/>
      <c r="AJ148" s="77"/>
      <c r="AK148" s="219"/>
      <c r="AL148" s="219"/>
      <c r="AM148" s="219"/>
      <c r="AN148" s="219"/>
      <c r="AO148" s="219"/>
      <c r="AP148" s="219"/>
      <c r="AQ148" s="78"/>
    </row>
    <row r="149" spans="5:43" ht="16.5" thickBot="1" x14ac:dyDescent="0.25">
      <c r="E149" s="96"/>
      <c r="F149" s="97"/>
      <c r="G149" s="97"/>
      <c r="H149" s="97"/>
      <c r="I149" s="148"/>
      <c r="J149" s="148"/>
      <c r="K149" s="148"/>
      <c r="L149" s="148"/>
      <c r="M149" s="148"/>
      <c r="N149" s="148"/>
      <c r="O149" s="97"/>
      <c r="P149" s="97"/>
      <c r="Q149" s="97"/>
      <c r="R149" s="97"/>
      <c r="S149" s="97"/>
      <c r="T149" s="97"/>
      <c r="U149" s="97"/>
      <c r="V149" s="97"/>
      <c r="W149" s="97"/>
      <c r="X149" s="100"/>
      <c r="Y149" s="98"/>
      <c r="Z149" s="98"/>
      <c r="AA149" s="98"/>
      <c r="AB149" s="98"/>
      <c r="AC149" s="98"/>
      <c r="AD149" s="98"/>
      <c r="AE149" s="101"/>
      <c r="AF149" s="320" t="s">
        <v>53</v>
      </c>
      <c r="AG149" s="321"/>
      <c r="AH149" s="321"/>
      <c r="AI149" s="321"/>
      <c r="AJ149" s="321"/>
      <c r="AK149" s="321"/>
      <c r="AL149" s="321"/>
      <c r="AM149" s="321"/>
      <c r="AN149" s="321"/>
      <c r="AO149" s="321"/>
      <c r="AP149" s="321"/>
      <c r="AQ149" s="322"/>
    </row>
    <row r="150" spans="5:43" ht="15.75" customHeight="1" x14ac:dyDescent="0.2">
      <c r="E150" s="447"/>
      <c r="F150" s="448"/>
      <c r="G150" s="449"/>
      <c r="H150" s="450" t="s">
        <v>204</v>
      </c>
      <c r="I150" s="451"/>
      <c r="J150" s="451"/>
      <c r="K150" s="451"/>
      <c r="L150" s="451"/>
      <c r="M150" s="451"/>
      <c r="N150" s="451"/>
      <c r="O150" s="451"/>
      <c r="P150" s="451"/>
      <c r="Q150" s="451"/>
      <c r="R150" s="451"/>
      <c r="S150" s="451"/>
      <c r="T150" s="451"/>
      <c r="U150" s="451"/>
      <c r="V150" s="451"/>
      <c r="W150" s="451"/>
      <c r="X150" s="451"/>
      <c r="Y150" s="451"/>
      <c r="Z150" s="451"/>
      <c r="AA150" s="451"/>
      <c r="AB150" s="451"/>
      <c r="AC150" s="451"/>
      <c r="AD150" s="451"/>
      <c r="AE150" s="452"/>
      <c r="AF150" s="456" t="s">
        <v>205</v>
      </c>
      <c r="AG150" s="457"/>
      <c r="AH150" s="457"/>
      <c r="AI150" s="457"/>
      <c r="AJ150" s="457"/>
      <c r="AK150" s="457"/>
      <c r="AL150" s="457"/>
      <c r="AM150" s="457"/>
      <c r="AN150" s="457"/>
      <c r="AO150" s="457"/>
      <c r="AP150" s="457"/>
      <c r="AQ150" s="458"/>
    </row>
    <row r="151" spans="5:43" ht="15.75" customHeight="1" x14ac:dyDescent="0.2">
      <c r="E151" s="459" t="s">
        <v>127</v>
      </c>
      <c r="F151" s="460"/>
      <c r="G151" s="461"/>
      <c r="H151" s="453"/>
      <c r="I151" s="45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4"/>
      <c r="AA151" s="454"/>
      <c r="AB151" s="454"/>
      <c r="AC151" s="454"/>
      <c r="AD151" s="454"/>
      <c r="AE151" s="455"/>
      <c r="AF151" s="309"/>
      <c r="AG151" s="310"/>
      <c r="AH151" s="310"/>
      <c r="AI151" s="310"/>
      <c r="AJ151" s="310"/>
      <c r="AK151" s="310"/>
      <c r="AL151" s="310"/>
      <c r="AM151" s="310"/>
      <c r="AN151" s="310"/>
      <c r="AO151" s="310"/>
      <c r="AP151" s="310"/>
      <c r="AQ151" s="311"/>
    </row>
    <row r="152" spans="5:43" ht="39" x14ac:dyDescent="0.2">
      <c r="E152" s="459"/>
      <c r="F152" s="460"/>
      <c r="G152" s="461"/>
      <c r="H152" s="245"/>
      <c r="I152" s="247"/>
      <c r="J152" s="247"/>
      <c r="K152" s="247"/>
      <c r="L152" s="9"/>
      <c r="M152" s="247"/>
      <c r="N152" s="247"/>
      <c r="O152" s="247"/>
      <c r="P152" s="10"/>
      <c r="Q152" s="247"/>
      <c r="R152" s="247"/>
      <c r="S152" s="10"/>
      <c r="T152" s="247"/>
      <c r="U152" s="247"/>
      <c r="V152" s="247"/>
      <c r="W152" s="247"/>
      <c r="X152" s="247"/>
      <c r="Y152" s="247"/>
      <c r="Z152" s="247"/>
      <c r="AA152" s="247"/>
      <c r="AB152" s="248"/>
      <c r="AC152" s="248"/>
      <c r="AD152" s="248"/>
      <c r="AE152" s="248"/>
      <c r="AF152" s="241"/>
      <c r="AG152" s="242"/>
      <c r="AH152" s="242"/>
      <c r="AI152" s="242"/>
      <c r="AJ152" s="242"/>
      <c r="AK152" s="242"/>
      <c r="AL152" s="242"/>
      <c r="AM152" s="242"/>
      <c r="AN152" s="242"/>
      <c r="AO152" s="242"/>
      <c r="AP152" s="242"/>
      <c r="AQ152" s="243"/>
    </row>
    <row r="153" spans="5:43" ht="39" x14ac:dyDescent="0.2">
      <c r="E153" s="315" t="s">
        <v>60</v>
      </c>
      <c r="F153" s="316"/>
      <c r="G153" s="317"/>
      <c r="H153" s="245" t="s">
        <v>81</v>
      </c>
      <c r="I153" s="247"/>
      <c r="J153" s="247"/>
      <c r="K153" s="247"/>
      <c r="L153" s="9" t="s">
        <v>82</v>
      </c>
      <c r="M153" s="247"/>
      <c r="N153" s="247"/>
      <c r="O153" s="247"/>
      <c r="P153" s="10"/>
      <c r="Q153" s="247"/>
      <c r="R153" s="247"/>
      <c r="S153" s="247"/>
      <c r="T153" s="247"/>
      <c r="U153" s="247"/>
      <c r="V153" s="247"/>
      <c r="W153" s="247"/>
      <c r="X153" s="247"/>
      <c r="Y153" s="247"/>
      <c r="Z153" s="247"/>
      <c r="AA153" s="245"/>
      <c r="AB153" s="11"/>
      <c r="AC153" s="246"/>
      <c r="AD153" s="246"/>
      <c r="AE153" s="246"/>
      <c r="AF153" s="312"/>
      <c r="AG153" s="313"/>
      <c r="AH153" s="313"/>
      <c r="AI153" s="313"/>
      <c r="AJ153" s="313"/>
      <c r="AK153" s="313"/>
      <c r="AL153" s="313"/>
      <c r="AM153" s="313"/>
      <c r="AN153" s="313"/>
      <c r="AO153" s="313"/>
      <c r="AP153" s="313"/>
      <c r="AQ153" s="314"/>
    </row>
    <row r="154" spans="5:43" ht="15.75" x14ac:dyDescent="0.2">
      <c r="E154" s="441" t="s">
        <v>78</v>
      </c>
      <c r="F154" s="442"/>
      <c r="G154" s="443"/>
      <c r="H154" s="245" t="s">
        <v>63</v>
      </c>
      <c r="I154" s="244"/>
      <c r="J154" s="244"/>
      <c r="K154" s="244"/>
      <c r="L154" s="9" t="s">
        <v>80</v>
      </c>
      <c r="M154" s="11"/>
      <c r="N154" s="244"/>
      <c r="O154" s="9"/>
      <c r="P154" s="9"/>
      <c r="R154" s="9"/>
      <c r="S154" s="9"/>
      <c r="T154" s="9"/>
      <c r="U154" s="9"/>
      <c r="V154" s="9"/>
      <c r="W154" s="9"/>
      <c r="X154" s="9"/>
      <c r="Y154" s="9"/>
      <c r="Z154" s="245"/>
      <c r="AA154" s="245"/>
      <c r="AB154" s="11"/>
      <c r="AC154" s="246"/>
      <c r="AD154" s="246"/>
      <c r="AE154" s="246"/>
      <c r="AF154" s="312" t="s">
        <v>206</v>
      </c>
      <c r="AG154" s="313"/>
      <c r="AH154" s="313"/>
      <c r="AI154" s="313"/>
      <c r="AJ154" s="313"/>
      <c r="AK154" s="313"/>
      <c r="AL154" s="313"/>
      <c r="AM154" s="313"/>
      <c r="AN154" s="313"/>
      <c r="AO154" s="313"/>
      <c r="AP154" s="313"/>
      <c r="AQ154" s="314"/>
    </row>
    <row r="155" spans="5:43" ht="15.75" x14ac:dyDescent="0.2">
      <c r="E155" s="315" t="s">
        <v>56</v>
      </c>
      <c r="F155" s="316"/>
      <c r="G155" s="317"/>
      <c r="H155" s="245" t="s">
        <v>62</v>
      </c>
      <c r="I155" s="244"/>
      <c r="J155" s="244"/>
      <c r="K155" s="245"/>
      <c r="L155" s="9" t="s">
        <v>77</v>
      </c>
      <c r="M155" s="11"/>
      <c r="N155" s="9"/>
      <c r="O155" s="9"/>
      <c r="P155" s="8"/>
      <c r="R155" s="244"/>
      <c r="S155" s="9"/>
      <c r="T155" s="9"/>
      <c r="U155" s="9"/>
      <c r="V155" s="9"/>
      <c r="W155" s="9"/>
      <c r="X155" s="9"/>
      <c r="Y155" s="9"/>
      <c r="Z155" s="245"/>
      <c r="AA155" s="245"/>
      <c r="AB155" s="11"/>
      <c r="AC155" s="245"/>
      <c r="AD155" s="245"/>
      <c r="AE155" s="245"/>
      <c r="AF155" s="312" t="s">
        <v>207</v>
      </c>
      <c r="AG155" s="313"/>
      <c r="AH155" s="313"/>
      <c r="AI155" s="313"/>
      <c r="AJ155" s="313"/>
      <c r="AK155" s="313"/>
      <c r="AL155" s="313"/>
      <c r="AM155" s="313"/>
      <c r="AN155" s="313"/>
      <c r="AO155" s="313"/>
      <c r="AP155" s="313"/>
      <c r="AQ155" s="314"/>
    </row>
    <row r="156" spans="5:43" ht="15.75" x14ac:dyDescent="0.2">
      <c r="E156" s="315"/>
      <c r="F156" s="316"/>
      <c r="G156" s="317"/>
      <c r="H156" s="245" t="s">
        <v>0</v>
      </c>
      <c r="I156" s="245"/>
      <c r="J156" s="245"/>
      <c r="K156" s="245"/>
      <c r="L156" s="9" t="s">
        <v>89</v>
      </c>
      <c r="M156" s="11"/>
      <c r="N156" s="9"/>
      <c r="O156" s="9"/>
      <c r="P156" s="9"/>
      <c r="R156" s="244"/>
      <c r="S156" s="9"/>
      <c r="T156" s="9"/>
      <c r="U156" s="9"/>
      <c r="V156" s="9"/>
      <c r="W156" s="9"/>
      <c r="X156" s="9"/>
      <c r="Y156" s="9"/>
      <c r="Z156" s="245"/>
      <c r="AA156" s="245"/>
      <c r="AB156" s="11"/>
      <c r="AC156" s="245"/>
      <c r="AD156" s="245"/>
      <c r="AE156" s="245"/>
      <c r="AF156" s="444"/>
      <c r="AG156" s="445"/>
      <c r="AH156" s="445"/>
      <c r="AI156" s="445"/>
      <c r="AJ156" s="445"/>
      <c r="AK156" s="445"/>
      <c r="AL156" s="445"/>
      <c r="AM156" s="445"/>
      <c r="AN156" s="445"/>
      <c r="AO156" s="445"/>
      <c r="AP156" s="445"/>
      <c r="AQ156" s="446"/>
    </row>
    <row r="157" spans="5:43" ht="16.5" thickBot="1" x14ac:dyDescent="0.25">
      <c r="E157" s="306"/>
      <c r="F157" s="307"/>
      <c r="G157" s="308"/>
      <c r="H157" s="12"/>
      <c r="I157" s="245"/>
      <c r="J157" s="245"/>
      <c r="K157" s="245"/>
      <c r="L157" s="9"/>
      <c r="M157" s="13"/>
      <c r="N157" s="13"/>
      <c r="O157" s="13"/>
      <c r="P157" s="13"/>
      <c r="R157" s="9"/>
      <c r="S157" s="9"/>
      <c r="T157" s="9"/>
      <c r="U157" s="9"/>
      <c r="V157" s="9"/>
      <c r="W157" s="9"/>
      <c r="X157" s="9"/>
      <c r="Y157" s="9"/>
      <c r="Z157" s="245"/>
      <c r="AA157" s="245"/>
      <c r="AB157" s="11"/>
      <c r="AC157" s="245"/>
      <c r="AD157" s="245"/>
      <c r="AE157" s="245"/>
      <c r="AF157" s="323"/>
      <c r="AG157" s="324"/>
      <c r="AH157" s="324"/>
      <c r="AI157" s="324"/>
      <c r="AJ157" s="324"/>
      <c r="AK157" s="324"/>
      <c r="AL157" s="324"/>
      <c r="AM157" s="324"/>
      <c r="AN157" s="324"/>
      <c r="AO157" s="324"/>
      <c r="AP157" s="324"/>
      <c r="AQ157" s="325"/>
    </row>
    <row r="158" spans="5:43" ht="16.5" thickBot="1" x14ac:dyDescent="0.25">
      <c r="E158" s="128"/>
      <c r="F158" s="128"/>
      <c r="G158" s="128"/>
      <c r="H158" s="14"/>
      <c r="I158" s="14"/>
      <c r="J158" s="14"/>
      <c r="K158" s="14"/>
      <c r="L158" s="14"/>
      <c r="M158" s="14"/>
      <c r="N158" s="14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30"/>
      <c r="AA158" s="130"/>
      <c r="AB158" s="131"/>
      <c r="AC158" s="131"/>
      <c r="AD158" s="131"/>
      <c r="AE158" s="131"/>
      <c r="AF158" s="131"/>
      <c r="AG158" s="131"/>
      <c r="AH158" s="131"/>
      <c r="AI158" s="131"/>
      <c r="AJ158" s="131"/>
      <c r="AK158" s="131"/>
      <c r="AL158" s="131"/>
      <c r="AM158" s="131"/>
      <c r="AN158" s="131"/>
      <c r="AO158" s="131"/>
      <c r="AP158" s="14"/>
      <c r="AQ158" s="14"/>
    </row>
    <row r="159" spans="5:43" ht="15.75" x14ac:dyDescent="0.2">
      <c r="E159" s="418" t="s">
        <v>39</v>
      </c>
      <c r="F159" s="421" t="s">
        <v>321</v>
      </c>
      <c r="G159" s="422"/>
      <c r="H159" s="427" t="s">
        <v>3</v>
      </c>
      <c r="I159" s="428"/>
      <c r="J159" s="429"/>
      <c r="K159" s="433" t="s">
        <v>4</v>
      </c>
      <c r="L159" s="347"/>
      <c r="M159" s="347"/>
      <c r="N159" s="347"/>
      <c r="O159" s="347"/>
      <c r="P159" s="359" t="s">
        <v>49</v>
      </c>
      <c r="Q159" s="347"/>
      <c r="R159" s="347"/>
      <c r="S159" s="347"/>
      <c r="T159" s="347"/>
      <c r="U159" s="347"/>
      <c r="V159" s="347"/>
      <c r="W159" s="347"/>
      <c r="X159" s="347"/>
      <c r="Y159" s="347"/>
      <c r="Z159" s="347"/>
      <c r="AA159" s="347"/>
      <c r="AB159" s="347"/>
      <c r="AC159" s="347"/>
      <c r="AD159" s="347"/>
      <c r="AE159" s="347"/>
      <c r="AF159" s="347"/>
      <c r="AG159" s="347"/>
      <c r="AH159" s="347"/>
      <c r="AI159" s="347"/>
      <c r="AJ159" s="347"/>
      <c r="AK159" s="347"/>
      <c r="AL159" s="347"/>
      <c r="AM159" s="347"/>
      <c r="AN159" s="347"/>
      <c r="AO159" s="347"/>
      <c r="AP159" s="347"/>
      <c r="AQ159" s="348"/>
    </row>
    <row r="160" spans="5:43" ht="15.75" x14ac:dyDescent="0.2">
      <c r="E160" s="419"/>
      <c r="F160" s="423"/>
      <c r="G160" s="424"/>
      <c r="H160" s="430"/>
      <c r="I160" s="431"/>
      <c r="J160" s="432"/>
      <c r="K160" s="364" t="s">
        <v>6</v>
      </c>
      <c r="L160" s="367" t="s">
        <v>7</v>
      </c>
      <c r="M160" s="367"/>
      <c r="N160" s="367"/>
      <c r="O160" s="369"/>
      <c r="P160" s="435" t="s">
        <v>118</v>
      </c>
      <c r="Q160" s="436"/>
      <c r="R160" s="436"/>
      <c r="S160" s="437"/>
      <c r="T160" s="435" t="s">
        <v>119</v>
      </c>
      <c r="U160" s="436"/>
      <c r="V160" s="436"/>
      <c r="W160" s="437"/>
      <c r="X160" s="435" t="s">
        <v>120</v>
      </c>
      <c r="Y160" s="436"/>
      <c r="Z160" s="436"/>
      <c r="AA160" s="437"/>
      <c r="AB160" s="435" t="s">
        <v>121</v>
      </c>
      <c r="AC160" s="436"/>
      <c r="AD160" s="436"/>
      <c r="AE160" s="437"/>
      <c r="AF160" s="435" t="s">
        <v>122</v>
      </c>
      <c r="AG160" s="436"/>
      <c r="AH160" s="436"/>
      <c r="AI160" s="437"/>
      <c r="AJ160" s="435" t="s">
        <v>123</v>
      </c>
      <c r="AK160" s="436"/>
      <c r="AL160" s="436"/>
      <c r="AM160" s="437"/>
      <c r="AN160" s="435" t="s">
        <v>124</v>
      </c>
      <c r="AO160" s="436"/>
      <c r="AP160" s="436"/>
      <c r="AQ160" s="437"/>
    </row>
    <row r="161" spans="5:52" ht="15.75" x14ac:dyDescent="0.2">
      <c r="E161" s="419"/>
      <c r="F161" s="423"/>
      <c r="G161" s="424"/>
      <c r="H161" s="378" t="s">
        <v>8</v>
      </c>
      <c r="I161" s="438" t="s">
        <v>9</v>
      </c>
      <c r="J161" s="362" t="s">
        <v>59</v>
      </c>
      <c r="K161" s="434"/>
      <c r="L161" s="367" t="s">
        <v>10</v>
      </c>
      <c r="M161" s="367" t="s">
        <v>11</v>
      </c>
      <c r="N161" s="367" t="s">
        <v>12</v>
      </c>
      <c r="O161" s="369" t="s">
        <v>54</v>
      </c>
      <c r="P161" s="415" t="s">
        <v>320</v>
      </c>
      <c r="Q161" s="416"/>
      <c r="R161" s="416"/>
      <c r="S161" s="416"/>
      <c r="T161" s="416"/>
      <c r="U161" s="416"/>
      <c r="V161" s="416"/>
      <c r="W161" s="416"/>
      <c r="X161" s="416"/>
      <c r="Y161" s="416"/>
      <c r="Z161" s="416"/>
      <c r="AA161" s="416"/>
      <c r="AB161" s="416"/>
      <c r="AC161" s="416"/>
      <c r="AD161" s="416"/>
      <c r="AE161" s="416"/>
      <c r="AF161" s="416"/>
      <c r="AG161" s="416"/>
      <c r="AH161" s="416"/>
      <c r="AI161" s="416"/>
      <c r="AJ161" s="416"/>
      <c r="AK161" s="416"/>
      <c r="AL161" s="416"/>
      <c r="AM161" s="416"/>
      <c r="AN161" s="416"/>
      <c r="AO161" s="416"/>
      <c r="AP161" s="416"/>
      <c r="AQ161" s="417"/>
    </row>
    <row r="162" spans="5:52" ht="15.75" x14ac:dyDescent="0.2">
      <c r="E162" s="419"/>
      <c r="F162" s="423"/>
      <c r="G162" s="424"/>
      <c r="H162" s="378"/>
      <c r="I162" s="439"/>
      <c r="J162" s="383"/>
      <c r="K162" s="434"/>
      <c r="L162" s="367"/>
      <c r="M162" s="367"/>
      <c r="N162" s="367"/>
      <c r="O162" s="369"/>
      <c r="P162" s="364" t="s">
        <v>10</v>
      </c>
      <c r="Q162" s="366" t="s">
        <v>11</v>
      </c>
      <c r="R162" s="360" t="s">
        <v>13</v>
      </c>
      <c r="S162" s="362" t="s">
        <v>57</v>
      </c>
      <c r="T162" s="364" t="s">
        <v>10</v>
      </c>
      <c r="U162" s="366" t="s">
        <v>11</v>
      </c>
      <c r="V162" s="360" t="s">
        <v>13</v>
      </c>
      <c r="W162" s="362" t="s">
        <v>57</v>
      </c>
      <c r="X162" s="364" t="s">
        <v>10</v>
      </c>
      <c r="Y162" s="366" t="s">
        <v>11</v>
      </c>
      <c r="Z162" s="360" t="s">
        <v>13</v>
      </c>
      <c r="AA162" s="362" t="s">
        <v>57</v>
      </c>
      <c r="AB162" s="364" t="s">
        <v>10</v>
      </c>
      <c r="AC162" s="366" t="s">
        <v>11</v>
      </c>
      <c r="AD162" s="360" t="s">
        <v>13</v>
      </c>
      <c r="AE162" s="362" t="s">
        <v>57</v>
      </c>
      <c r="AF162" s="364" t="s">
        <v>10</v>
      </c>
      <c r="AG162" s="366" t="s">
        <v>11</v>
      </c>
      <c r="AH162" s="360" t="s">
        <v>13</v>
      </c>
      <c r="AI162" s="362" t="s">
        <v>57</v>
      </c>
      <c r="AJ162" s="364" t="s">
        <v>10</v>
      </c>
      <c r="AK162" s="366" t="s">
        <v>11</v>
      </c>
      <c r="AL162" s="360" t="s">
        <v>13</v>
      </c>
      <c r="AM162" s="362" t="s">
        <v>57</v>
      </c>
      <c r="AN162" s="364" t="s">
        <v>10</v>
      </c>
      <c r="AO162" s="366" t="s">
        <v>11</v>
      </c>
      <c r="AP162" s="360" t="s">
        <v>13</v>
      </c>
      <c r="AQ162" s="362" t="s">
        <v>57</v>
      </c>
    </row>
    <row r="163" spans="5:52" ht="16.5" thickBot="1" x14ac:dyDescent="0.25">
      <c r="E163" s="420"/>
      <c r="F163" s="425"/>
      <c r="G163" s="426"/>
      <c r="H163" s="379"/>
      <c r="I163" s="440"/>
      <c r="J163" s="363"/>
      <c r="K163" s="365"/>
      <c r="L163" s="368"/>
      <c r="M163" s="368"/>
      <c r="N163" s="368"/>
      <c r="O163" s="329"/>
      <c r="P163" s="365"/>
      <c r="Q163" s="350"/>
      <c r="R163" s="361"/>
      <c r="S163" s="363"/>
      <c r="T163" s="365"/>
      <c r="U163" s="350"/>
      <c r="V163" s="361"/>
      <c r="W163" s="363"/>
      <c r="X163" s="365"/>
      <c r="Y163" s="350"/>
      <c r="Z163" s="361"/>
      <c r="AA163" s="363"/>
      <c r="AB163" s="365"/>
      <c r="AC163" s="350"/>
      <c r="AD163" s="361"/>
      <c r="AE163" s="363"/>
      <c r="AF163" s="365"/>
      <c r="AG163" s="350"/>
      <c r="AH163" s="361"/>
      <c r="AI163" s="363"/>
      <c r="AJ163" s="365"/>
      <c r="AK163" s="350"/>
      <c r="AL163" s="361"/>
      <c r="AM163" s="363"/>
      <c r="AN163" s="365"/>
      <c r="AO163" s="350"/>
      <c r="AP163" s="361"/>
      <c r="AQ163" s="363"/>
      <c r="AT163" s="113"/>
      <c r="AU163" s="42"/>
      <c r="AV163" s="42"/>
      <c r="AW163" s="42"/>
      <c r="AX163" s="42"/>
      <c r="AY163" s="42"/>
      <c r="AZ163" s="42"/>
    </row>
    <row r="164" spans="5:52" ht="16.5" thickBot="1" x14ac:dyDescent="0.25">
      <c r="E164" s="15" t="s">
        <v>147</v>
      </c>
      <c r="F164" s="412" t="s">
        <v>146</v>
      </c>
      <c r="G164" s="412"/>
      <c r="H164" s="413"/>
      <c r="I164" s="413"/>
      <c r="J164" s="223"/>
      <c r="K164" s="223"/>
      <c r="L164" s="413"/>
      <c r="M164" s="413"/>
      <c r="N164" s="413"/>
      <c r="O164" s="413"/>
      <c r="P164" s="413"/>
      <c r="Q164" s="413"/>
      <c r="R164" s="413"/>
      <c r="S164" s="413"/>
      <c r="T164" s="413"/>
      <c r="U164" s="413"/>
      <c r="V164" s="413"/>
      <c r="W164" s="413"/>
      <c r="X164" s="413"/>
      <c r="Y164" s="413"/>
      <c r="Z164" s="413"/>
      <c r="AA164" s="413"/>
      <c r="AB164" s="413"/>
      <c r="AC164" s="413"/>
      <c r="AD164" s="413"/>
      <c r="AE164" s="413"/>
      <c r="AF164" s="413"/>
      <c r="AG164" s="413"/>
      <c r="AH164" s="413"/>
      <c r="AI164" s="413"/>
      <c r="AJ164" s="413"/>
      <c r="AK164" s="413"/>
      <c r="AL164" s="413"/>
      <c r="AM164" s="413"/>
      <c r="AN164" s="413"/>
      <c r="AO164" s="413"/>
      <c r="AP164" s="413"/>
      <c r="AQ164" s="414"/>
      <c r="AT164" s="116"/>
    </row>
    <row r="165" spans="5:52" ht="31.5" x14ac:dyDescent="0.2">
      <c r="E165" s="31" t="s">
        <v>16</v>
      </c>
      <c r="F165" s="191" t="s">
        <v>91</v>
      </c>
      <c r="G165" s="199" t="s">
        <v>165</v>
      </c>
      <c r="H165" s="37"/>
      <c r="I165" s="114">
        <v>2</v>
      </c>
      <c r="J165" s="104">
        <v>3</v>
      </c>
      <c r="K165" s="105">
        <f t="shared" ref="K165:K179" si="23">SUM(L165:O165)</f>
        <v>30</v>
      </c>
      <c r="L165" s="106">
        <f t="shared" ref="L165:L179" si="24">SUM(P165,T165,X165,AB165,AF165,AJ165,AN165)</f>
        <v>15</v>
      </c>
      <c r="M165" s="106">
        <f t="shared" ref="M165:M179" si="25">SUM(Q165,U165,Y165,AC165,AG165,AK165,AO165)</f>
        <v>0</v>
      </c>
      <c r="N165" s="106">
        <f t="shared" ref="N165:N179" si="26">SUM(R165,V165,Z165,AD165,AH165,AL165,AP165)</f>
        <v>15</v>
      </c>
      <c r="O165" s="106">
        <f t="shared" ref="O165:O179" si="27">SUM(S165,W165,AA165,AE165,AI165,AM165,AQ165)</f>
        <v>0</v>
      </c>
      <c r="P165" s="31">
        <v>15</v>
      </c>
      <c r="Q165" s="107"/>
      <c r="R165" s="107">
        <v>15</v>
      </c>
      <c r="S165" s="104"/>
      <c r="T165" s="115"/>
      <c r="U165" s="107"/>
      <c r="V165" s="107"/>
      <c r="W165" s="104"/>
      <c r="X165" s="108"/>
      <c r="Y165" s="107"/>
      <c r="Z165" s="107"/>
      <c r="AA165" s="104"/>
      <c r="AB165" s="108"/>
      <c r="AC165" s="107"/>
      <c r="AD165" s="107"/>
      <c r="AE165" s="104"/>
      <c r="AF165" s="108"/>
      <c r="AG165" s="107"/>
      <c r="AH165" s="107"/>
      <c r="AI165" s="104"/>
      <c r="AJ165" s="108"/>
      <c r="AK165" s="107"/>
      <c r="AL165" s="107"/>
      <c r="AM165" s="104"/>
      <c r="AN165" s="108"/>
      <c r="AO165" s="107"/>
      <c r="AP165" s="107"/>
      <c r="AQ165" s="104"/>
      <c r="AT165" s="116"/>
    </row>
    <row r="166" spans="5:52" ht="15.75" x14ac:dyDescent="0.2">
      <c r="E166" s="31" t="s">
        <v>17</v>
      </c>
      <c r="F166" s="191" t="s">
        <v>198</v>
      </c>
      <c r="G166" s="199" t="s">
        <v>199</v>
      </c>
      <c r="H166" s="37"/>
      <c r="I166" s="114">
        <v>2</v>
      </c>
      <c r="J166" s="104">
        <v>3</v>
      </c>
      <c r="K166" s="105">
        <f t="shared" si="23"/>
        <v>30</v>
      </c>
      <c r="L166" s="106">
        <f t="shared" si="24"/>
        <v>15</v>
      </c>
      <c r="M166" s="106">
        <f t="shared" si="25"/>
        <v>0</v>
      </c>
      <c r="N166" s="106">
        <f t="shared" si="26"/>
        <v>15</v>
      </c>
      <c r="O166" s="106">
        <f t="shared" si="27"/>
        <v>0</v>
      </c>
      <c r="P166" s="111">
        <v>15</v>
      </c>
      <c r="Q166" s="107"/>
      <c r="R166" s="107">
        <v>15</v>
      </c>
      <c r="S166" s="104"/>
      <c r="T166" s="112"/>
      <c r="U166" s="107"/>
      <c r="V166" s="107"/>
      <c r="W166" s="104"/>
      <c r="X166" s="108"/>
      <c r="Y166" s="107"/>
      <c r="Z166" s="107"/>
      <c r="AA166" s="104"/>
      <c r="AB166" s="108"/>
      <c r="AC166" s="107"/>
      <c r="AD166" s="107"/>
      <c r="AE166" s="104"/>
      <c r="AF166" s="108"/>
      <c r="AG166" s="107"/>
      <c r="AH166" s="107"/>
      <c r="AI166" s="104"/>
      <c r="AJ166" s="108"/>
      <c r="AK166" s="107"/>
      <c r="AL166" s="107"/>
      <c r="AM166" s="104"/>
      <c r="AN166" s="108"/>
      <c r="AO166" s="107"/>
      <c r="AP166" s="107"/>
      <c r="AQ166" s="104"/>
      <c r="AT166" s="116"/>
    </row>
    <row r="167" spans="5:52" ht="15.75" x14ac:dyDescent="0.2">
      <c r="E167" s="31" t="s">
        <v>18</v>
      </c>
      <c r="F167" s="191" t="s">
        <v>113</v>
      </c>
      <c r="G167" s="199" t="s">
        <v>202</v>
      </c>
      <c r="H167" s="37"/>
      <c r="I167" s="114">
        <v>1</v>
      </c>
      <c r="J167" s="104">
        <v>3</v>
      </c>
      <c r="K167" s="105">
        <f t="shared" si="23"/>
        <v>30</v>
      </c>
      <c r="L167" s="106">
        <f t="shared" si="24"/>
        <v>30</v>
      </c>
      <c r="M167" s="106">
        <f t="shared" si="25"/>
        <v>0</v>
      </c>
      <c r="N167" s="106">
        <f t="shared" si="26"/>
        <v>0</v>
      </c>
      <c r="O167" s="106">
        <f t="shared" si="27"/>
        <v>0</v>
      </c>
      <c r="P167" s="111"/>
      <c r="Q167" s="107"/>
      <c r="R167" s="107"/>
      <c r="S167" s="104"/>
      <c r="T167" s="112"/>
      <c r="U167" s="107"/>
      <c r="V167" s="107"/>
      <c r="W167" s="104"/>
      <c r="X167" s="37">
        <v>30</v>
      </c>
      <c r="Y167" s="107"/>
      <c r="Z167" s="107"/>
      <c r="AA167" s="104"/>
      <c r="AB167" s="108"/>
      <c r="AC167" s="107"/>
      <c r="AD167" s="107"/>
      <c r="AE167" s="104"/>
      <c r="AF167" s="108"/>
      <c r="AG167" s="107"/>
      <c r="AH167" s="107"/>
      <c r="AI167" s="104"/>
      <c r="AJ167" s="108"/>
      <c r="AK167" s="107"/>
      <c r="AL167" s="107"/>
      <c r="AM167" s="104"/>
      <c r="AN167" s="108"/>
      <c r="AO167" s="107"/>
      <c r="AP167" s="107"/>
      <c r="AQ167" s="104"/>
      <c r="AU167" s="42"/>
      <c r="AV167" s="42"/>
      <c r="AW167" s="42"/>
      <c r="AX167" s="42"/>
      <c r="AY167" s="42"/>
      <c r="AZ167" s="42"/>
    </row>
    <row r="168" spans="5:52" ht="31.5" x14ac:dyDescent="0.2">
      <c r="E168" s="31" t="s">
        <v>19</v>
      </c>
      <c r="F168" s="191" t="s">
        <v>92</v>
      </c>
      <c r="G168" s="199" t="s">
        <v>167</v>
      </c>
      <c r="H168" s="37"/>
      <c r="I168" s="114">
        <v>2</v>
      </c>
      <c r="J168" s="104">
        <v>4</v>
      </c>
      <c r="K168" s="105">
        <f t="shared" si="23"/>
        <v>45</v>
      </c>
      <c r="L168" s="106">
        <f t="shared" si="24"/>
        <v>30</v>
      </c>
      <c r="M168" s="106">
        <f t="shared" si="25"/>
        <v>0</v>
      </c>
      <c r="N168" s="106">
        <f t="shared" si="26"/>
        <v>0</v>
      </c>
      <c r="O168" s="106">
        <f t="shared" si="27"/>
        <v>15</v>
      </c>
      <c r="P168" s="117"/>
      <c r="Q168" s="107"/>
      <c r="R168" s="107"/>
      <c r="S168" s="104"/>
      <c r="T168" s="118"/>
      <c r="U168" s="119"/>
      <c r="V168" s="107"/>
      <c r="W168" s="104"/>
      <c r="X168" s="108"/>
      <c r="Y168" s="107"/>
      <c r="Z168" s="107"/>
      <c r="AA168" s="104"/>
      <c r="AB168" s="108"/>
      <c r="AC168" s="107"/>
      <c r="AD168" s="107"/>
      <c r="AE168" s="104"/>
      <c r="AF168" s="108">
        <v>30</v>
      </c>
      <c r="AG168" s="107"/>
      <c r="AH168" s="107"/>
      <c r="AI168" s="104">
        <v>15</v>
      </c>
      <c r="AJ168" s="108"/>
      <c r="AK168" s="107"/>
      <c r="AL168" s="107"/>
      <c r="AM168" s="104"/>
      <c r="AN168" s="108"/>
      <c r="AO168" s="107"/>
      <c r="AP168" s="107"/>
      <c r="AQ168" s="104"/>
    </row>
    <row r="169" spans="5:52" ht="15.75" x14ac:dyDescent="0.2">
      <c r="E169" s="31" t="s">
        <v>20</v>
      </c>
      <c r="F169" s="191" t="s">
        <v>94</v>
      </c>
      <c r="G169" s="199" t="s">
        <v>156</v>
      </c>
      <c r="H169" s="37">
        <v>1</v>
      </c>
      <c r="I169" s="114">
        <v>3</v>
      </c>
      <c r="J169" s="104">
        <v>5</v>
      </c>
      <c r="K169" s="105">
        <f t="shared" si="23"/>
        <v>60</v>
      </c>
      <c r="L169" s="106">
        <f t="shared" si="24"/>
        <v>30</v>
      </c>
      <c r="M169" s="106">
        <f t="shared" si="25"/>
        <v>15</v>
      </c>
      <c r="N169" s="106">
        <f t="shared" si="26"/>
        <v>15</v>
      </c>
      <c r="O169" s="106">
        <f t="shared" si="27"/>
        <v>0</v>
      </c>
      <c r="P169" s="117"/>
      <c r="Q169" s="107"/>
      <c r="R169" s="107"/>
      <c r="S169" s="104"/>
      <c r="T169" s="118"/>
      <c r="U169" s="119"/>
      <c r="V169" s="107"/>
      <c r="W169" s="104"/>
      <c r="X169" s="151"/>
      <c r="Y169" s="152"/>
      <c r="Z169" s="107"/>
      <c r="AA169" s="104"/>
      <c r="AB169" s="108">
        <v>15</v>
      </c>
      <c r="AC169" s="107">
        <v>15</v>
      </c>
      <c r="AD169" s="107"/>
      <c r="AE169" s="104"/>
      <c r="AF169" s="175">
        <v>15</v>
      </c>
      <c r="AG169" s="107"/>
      <c r="AH169" s="107">
        <v>15</v>
      </c>
      <c r="AI169" s="104"/>
      <c r="AJ169" s="108"/>
      <c r="AK169" s="107"/>
      <c r="AL169" s="107"/>
      <c r="AM169" s="104"/>
      <c r="AN169" s="108"/>
      <c r="AO169" s="107"/>
      <c r="AP169" s="107"/>
      <c r="AQ169" s="104"/>
      <c r="AT169" s="104" t="s">
        <v>135</v>
      </c>
    </row>
    <row r="170" spans="5:52" ht="31.5" x14ac:dyDescent="0.2">
      <c r="E170" s="31" t="s">
        <v>42</v>
      </c>
      <c r="F170" s="191" t="s">
        <v>102</v>
      </c>
      <c r="G170" s="199" t="s">
        <v>160</v>
      </c>
      <c r="H170" s="37">
        <v>1</v>
      </c>
      <c r="I170" s="114">
        <v>3</v>
      </c>
      <c r="J170" s="104">
        <v>7</v>
      </c>
      <c r="K170" s="31">
        <f t="shared" si="23"/>
        <v>90</v>
      </c>
      <c r="L170" s="5">
        <f t="shared" si="24"/>
        <v>60</v>
      </c>
      <c r="M170" s="5">
        <f t="shared" si="25"/>
        <v>15</v>
      </c>
      <c r="N170" s="5">
        <f t="shared" si="26"/>
        <v>0</v>
      </c>
      <c r="O170" s="35">
        <f t="shared" si="27"/>
        <v>15</v>
      </c>
      <c r="P170" s="117"/>
      <c r="Q170" s="107"/>
      <c r="R170" s="107"/>
      <c r="S170" s="104"/>
      <c r="T170" s="108"/>
      <c r="U170" s="107"/>
      <c r="V170" s="107"/>
      <c r="W170" s="104"/>
      <c r="X170" s="144"/>
      <c r="Y170" s="107"/>
      <c r="Z170" s="107"/>
      <c r="AA170" s="104"/>
      <c r="AB170" s="144">
        <v>30</v>
      </c>
      <c r="AC170" s="107">
        <v>15</v>
      </c>
      <c r="AD170" s="107"/>
      <c r="AE170" s="104"/>
      <c r="AF170" s="176">
        <v>30</v>
      </c>
      <c r="AG170" s="107"/>
      <c r="AH170" s="107"/>
      <c r="AI170" s="104">
        <v>15</v>
      </c>
      <c r="AJ170" s="112"/>
      <c r="AK170" s="107"/>
      <c r="AL170" s="107"/>
      <c r="AM170" s="104"/>
      <c r="AN170" s="108"/>
      <c r="AO170" s="107"/>
      <c r="AP170" s="107"/>
      <c r="AQ170" s="104"/>
      <c r="AT170" s="104" t="s">
        <v>144</v>
      </c>
    </row>
    <row r="171" spans="5:52" ht="31.5" x14ac:dyDescent="0.2">
      <c r="E171" s="31" t="s">
        <v>43</v>
      </c>
      <c r="F171" s="191" t="s">
        <v>103</v>
      </c>
      <c r="G171" s="199" t="s">
        <v>161</v>
      </c>
      <c r="H171" s="37">
        <v>1</v>
      </c>
      <c r="I171" s="114">
        <v>3</v>
      </c>
      <c r="J171" s="104">
        <v>7</v>
      </c>
      <c r="K171" s="31">
        <f t="shared" si="23"/>
        <v>90</v>
      </c>
      <c r="L171" s="5">
        <f t="shared" si="24"/>
        <v>45</v>
      </c>
      <c r="M171" s="5">
        <f t="shared" si="25"/>
        <v>15</v>
      </c>
      <c r="N171" s="5">
        <f t="shared" si="26"/>
        <v>0</v>
      </c>
      <c r="O171" s="35">
        <f t="shared" si="27"/>
        <v>30</v>
      </c>
      <c r="P171" s="117"/>
      <c r="Q171" s="107"/>
      <c r="R171" s="107"/>
      <c r="S171" s="104"/>
      <c r="T171" s="108"/>
      <c r="U171" s="107"/>
      <c r="V171" s="107"/>
      <c r="W171" s="104"/>
      <c r="X171" s="108"/>
      <c r="Y171" s="107"/>
      <c r="Z171" s="107"/>
      <c r="AA171" s="104"/>
      <c r="AB171" s="144">
        <v>15</v>
      </c>
      <c r="AC171" s="107">
        <v>15</v>
      </c>
      <c r="AD171" s="107"/>
      <c r="AE171" s="104"/>
      <c r="AF171" s="176">
        <v>30</v>
      </c>
      <c r="AG171" s="107"/>
      <c r="AH171" s="107"/>
      <c r="AI171" s="104">
        <v>30</v>
      </c>
      <c r="AJ171" s="108"/>
      <c r="AK171" s="107"/>
      <c r="AL171" s="107"/>
      <c r="AM171" s="104"/>
      <c r="AN171" s="108"/>
      <c r="AO171" s="107"/>
      <c r="AP171" s="107"/>
      <c r="AQ171" s="104"/>
      <c r="AT171" s="104" t="s">
        <v>144</v>
      </c>
    </row>
    <row r="172" spans="5:52" ht="31.5" x14ac:dyDescent="0.2">
      <c r="E172" s="31" t="s">
        <v>44</v>
      </c>
      <c r="F172" s="191" t="s">
        <v>131</v>
      </c>
      <c r="G172" s="199" t="s">
        <v>155</v>
      </c>
      <c r="H172" s="37">
        <v>1</v>
      </c>
      <c r="I172" s="114">
        <v>3</v>
      </c>
      <c r="J172" s="104">
        <v>8</v>
      </c>
      <c r="K172" s="31">
        <f t="shared" si="23"/>
        <v>105</v>
      </c>
      <c r="L172" s="5">
        <f t="shared" si="24"/>
        <v>60</v>
      </c>
      <c r="M172" s="5">
        <f t="shared" si="25"/>
        <v>0</v>
      </c>
      <c r="N172" s="5">
        <f t="shared" si="26"/>
        <v>15</v>
      </c>
      <c r="O172" s="35">
        <f t="shared" si="27"/>
        <v>30</v>
      </c>
      <c r="P172" s="117"/>
      <c r="Q172" s="107"/>
      <c r="R172" s="107"/>
      <c r="S172" s="104"/>
      <c r="T172" s="108"/>
      <c r="U172" s="107"/>
      <c r="V172" s="107"/>
      <c r="W172" s="104"/>
      <c r="X172" s="108"/>
      <c r="Y172" s="107"/>
      <c r="Z172" s="107"/>
      <c r="AA172" s="104"/>
      <c r="AB172" s="108">
        <v>30</v>
      </c>
      <c r="AC172" s="107"/>
      <c r="AD172" s="107">
        <v>15</v>
      </c>
      <c r="AE172" s="104"/>
      <c r="AF172" s="175">
        <v>30</v>
      </c>
      <c r="AG172" s="107"/>
      <c r="AH172" s="107"/>
      <c r="AI172" s="104">
        <v>30</v>
      </c>
      <c r="AJ172" s="108"/>
      <c r="AK172" s="107"/>
      <c r="AL172" s="107"/>
      <c r="AM172" s="104"/>
      <c r="AN172" s="108"/>
      <c r="AO172" s="107"/>
      <c r="AP172" s="107"/>
      <c r="AQ172" s="104"/>
      <c r="AT172" s="104" t="s">
        <v>200</v>
      </c>
    </row>
    <row r="173" spans="5:52" ht="31.5" x14ac:dyDescent="0.2">
      <c r="E173" s="31" t="s">
        <v>45</v>
      </c>
      <c r="F173" s="191" t="s">
        <v>106</v>
      </c>
      <c r="G173" s="199" t="s">
        <v>162</v>
      </c>
      <c r="H173" s="37"/>
      <c r="I173" s="114">
        <v>2</v>
      </c>
      <c r="J173" s="104">
        <v>3</v>
      </c>
      <c r="K173" s="31">
        <f t="shared" si="23"/>
        <v>30</v>
      </c>
      <c r="L173" s="5">
        <f t="shared" si="24"/>
        <v>15</v>
      </c>
      <c r="M173" s="5">
        <f t="shared" si="25"/>
        <v>0</v>
      </c>
      <c r="N173" s="5">
        <f t="shared" si="26"/>
        <v>15</v>
      </c>
      <c r="O173" s="35">
        <f t="shared" si="27"/>
        <v>0</v>
      </c>
      <c r="P173" s="117"/>
      <c r="Q173" s="107"/>
      <c r="R173" s="107"/>
      <c r="S173" s="104"/>
      <c r="T173" s="108"/>
      <c r="U173" s="107"/>
      <c r="V173" s="107"/>
      <c r="W173" s="104"/>
      <c r="X173" s="108">
        <v>15</v>
      </c>
      <c r="Y173" s="107"/>
      <c r="Z173" s="107">
        <v>15</v>
      </c>
      <c r="AA173" s="104"/>
      <c r="AB173" s="108"/>
      <c r="AC173" s="107"/>
      <c r="AD173" s="107"/>
      <c r="AE173" s="104"/>
      <c r="AF173" s="108"/>
      <c r="AG173" s="107"/>
      <c r="AH173" s="107"/>
      <c r="AI173" s="104"/>
      <c r="AJ173" s="108"/>
      <c r="AK173" s="107"/>
      <c r="AL173" s="107"/>
      <c r="AM173" s="104"/>
      <c r="AN173" s="108"/>
      <c r="AO173" s="107"/>
      <c r="AP173" s="107"/>
      <c r="AQ173" s="104"/>
      <c r="AT173" s="116"/>
    </row>
    <row r="174" spans="5:52" ht="15.75" x14ac:dyDescent="0.2">
      <c r="E174" s="31" t="s">
        <v>46</v>
      </c>
      <c r="F174" s="191" t="s">
        <v>109</v>
      </c>
      <c r="G174" s="199" t="s">
        <v>163</v>
      </c>
      <c r="H174" s="37">
        <v>1</v>
      </c>
      <c r="I174" s="114">
        <v>1</v>
      </c>
      <c r="J174" s="104">
        <v>3</v>
      </c>
      <c r="K174" s="31">
        <f t="shared" si="23"/>
        <v>30</v>
      </c>
      <c r="L174" s="5">
        <f t="shared" si="24"/>
        <v>15</v>
      </c>
      <c r="M174" s="5">
        <f t="shared" si="25"/>
        <v>15</v>
      </c>
      <c r="N174" s="5">
        <f t="shared" si="26"/>
        <v>0</v>
      </c>
      <c r="O174" s="35">
        <f t="shared" si="27"/>
        <v>0</v>
      </c>
      <c r="P174" s="117"/>
      <c r="Q174" s="107"/>
      <c r="R174" s="107"/>
      <c r="S174" s="104"/>
      <c r="T174" s="108"/>
      <c r="U174" s="107"/>
      <c r="V174" s="107"/>
      <c r="W174" s="104"/>
      <c r="X174" s="108"/>
      <c r="Y174" s="107"/>
      <c r="Z174" s="107"/>
      <c r="AA174" s="104"/>
      <c r="AB174" s="108"/>
      <c r="AC174" s="107"/>
      <c r="AD174" s="107"/>
      <c r="AE174" s="104"/>
      <c r="AF174" s="108"/>
      <c r="AG174" s="107"/>
      <c r="AH174" s="107"/>
      <c r="AI174" s="104"/>
      <c r="AJ174" s="176">
        <v>15</v>
      </c>
      <c r="AK174" s="107">
        <v>15</v>
      </c>
      <c r="AL174" s="107"/>
      <c r="AM174" s="104"/>
      <c r="AN174" s="108"/>
      <c r="AO174" s="107"/>
      <c r="AP174" s="107"/>
      <c r="AQ174" s="104"/>
      <c r="AT174" s="116"/>
    </row>
    <row r="175" spans="5:52" ht="31.5" x14ac:dyDescent="0.2">
      <c r="E175" s="31" t="s">
        <v>64</v>
      </c>
      <c r="F175" s="191" t="s">
        <v>110</v>
      </c>
      <c r="G175" s="199" t="s">
        <v>157</v>
      </c>
      <c r="H175" s="37"/>
      <c r="I175" s="114">
        <v>2</v>
      </c>
      <c r="J175" s="104">
        <v>4</v>
      </c>
      <c r="K175" s="31">
        <f t="shared" si="23"/>
        <v>30</v>
      </c>
      <c r="L175" s="5">
        <f t="shared" si="24"/>
        <v>15</v>
      </c>
      <c r="M175" s="5">
        <f t="shared" si="25"/>
        <v>0</v>
      </c>
      <c r="N175" s="5">
        <f t="shared" si="26"/>
        <v>0</v>
      </c>
      <c r="O175" s="35">
        <f t="shared" si="27"/>
        <v>15</v>
      </c>
      <c r="P175" s="117"/>
      <c r="Q175" s="107"/>
      <c r="R175" s="107"/>
      <c r="S175" s="104"/>
      <c r="T175" s="108"/>
      <c r="U175" s="107"/>
      <c r="V175" s="107"/>
      <c r="W175" s="104"/>
      <c r="X175" s="108"/>
      <c r="Y175" s="107"/>
      <c r="Z175" s="107"/>
      <c r="AA175" s="104"/>
      <c r="AB175" s="108"/>
      <c r="AC175" s="107"/>
      <c r="AD175" s="107"/>
      <c r="AE175" s="104"/>
      <c r="AF175" s="108">
        <v>15</v>
      </c>
      <c r="AG175" s="107"/>
      <c r="AH175" s="107"/>
      <c r="AI175" s="104">
        <v>15</v>
      </c>
      <c r="AJ175" s="108"/>
      <c r="AK175" s="107"/>
      <c r="AL175" s="107"/>
      <c r="AM175" s="104"/>
      <c r="AN175" s="108"/>
      <c r="AO175" s="107"/>
      <c r="AP175" s="107"/>
      <c r="AQ175" s="104"/>
    </row>
    <row r="176" spans="5:52" ht="31.5" x14ac:dyDescent="0.2">
      <c r="E176" s="166" t="s">
        <v>65</v>
      </c>
      <c r="F176" s="192" t="s">
        <v>132</v>
      </c>
      <c r="G176" s="200" t="s">
        <v>164</v>
      </c>
      <c r="H176" s="190"/>
      <c r="I176" s="114">
        <v>2</v>
      </c>
      <c r="J176" s="104">
        <v>4</v>
      </c>
      <c r="K176" s="31">
        <f t="shared" si="23"/>
        <v>45</v>
      </c>
      <c r="L176" s="5">
        <f t="shared" si="24"/>
        <v>15</v>
      </c>
      <c r="M176" s="5">
        <f t="shared" si="25"/>
        <v>0</v>
      </c>
      <c r="N176" s="5">
        <f t="shared" si="26"/>
        <v>30</v>
      </c>
      <c r="O176" s="35">
        <f t="shared" si="27"/>
        <v>0</v>
      </c>
      <c r="P176" s="117"/>
      <c r="Q176" s="107"/>
      <c r="R176" s="107"/>
      <c r="S176" s="104"/>
      <c r="T176" s="108"/>
      <c r="U176" s="107"/>
      <c r="V176" s="107"/>
      <c r="W176" s="104"/>
      <c r="X176" s="108"/>
      <c r="Y176" s="107"/>
      <c r="Z176" s="107"/>
      <c r="AA176" s="104"/>
      <c r="AB176" s="108"/>
      <c r="AC176" s="107"/>
      <c r="AD176" s="107"/>
      <c r="AE176" s="104"/>
      <c r="AF176" s="108"/>
      <c r="AG176" s="107"/>
      <c r="AH176" s="107"/>
      <c r="AI176" s="104"/>
      <c r="AJ176" s="108">
        <v>15</v>
      </c>
      <c r="AK176" s="107"/>
      <c r="AL176" s="107">
        <v>30</v>
      </c>
      <c r="AM176" s="104"/>
      <c r="AN176" s="108"/>
      <c r="AO176" s="107"/>
      <c r="AP176" s="107"/>
      <c r="AQ176" s="104"/>
    </row>
    <row r="177" spans="5:55" ht="31.5" x14ac:dyDescent="0.2">
      <c r="E177" s="166" t="s">
        <v>66</v>
      </c>
      <c r="F177" s="192" t="s">
        <v>141</v>
      </c>
      <c r="G177" s="200" t="s">
        <v>166</v>
      </c>
      <c r="H177" s="190"/>
      <c r="I177" s="114">
        <v>1</v>
      </c>
      <c r="J177" s="104">
        <v>4</v>
      </c>
      <c r="K177" s="31">
        <f t="shared" si="23"/>
        <v>30</v>
      </c>
      <c r="L177" s="5">
        <f t="shared" si="24"/>
        <v>30</v>
      </c>
      <c r="M177" s="5">
        <f t="shared" si="25"/>
        <v>0</v>
      </c>
      <c r="N177" s="5">
        <f t="shared" si="26"/>
        <v>0</v>
      </c>
      <c r="O177" s="35">
        <f t="shared" si="27"/>
        <v>0</v>
      </c>
      <c r="P177" s="117"/>
      <c r="Q177" s="107"/>
      <c r="R177" s="107"/>
      <c r="S177" s="104"/>
      <c r="T177" s="108"/>
      <c r="U177" s="107"/>
      <c r="V177" s="107"/>
      <c r="W177" s="104"/>
      <c r="X177" s="108"/>
      <c r="Y177" s="107"/>
      <c r="Z177" s="107"/>
      <c r="AA177" s="104"/>
      <c r="AB177" s="108"/>
      <c r="AC177" s="107"/>
      <c r="AD177" s="107"/>
      <c r="AE177" s="104"/>
      <c r="AF177" s="151"/>
      <c r="AG177" s="107"/>
      <c r="AH177" s="107"/>
      <c r="AI177" s="104"/>
      <c r="AJ177" s="108"/>
      <c r="AK177" s="107"/>
      <c r="AL177" s="107"/>
      <c r="AM177" s="104"/>
      <c r="AN177" s="108">
        <v>30</v>
      </c>
      <c r="AO177" s="107"/>
      <c r="AP177" s="107"/>
      <c r="AQ177" s="104"/>
    </row>
    <row r="178" spans="5:55" ht="31.5" x14ac:dyDescent="0.2">
      <c r="E178" s="166" t="s">
        <v>67</v>
      </c>
      <c r="F178" s="192" t="s">
        <v>112</v>
      </c>
      <c r="G178" s="200" t="s">
        <v>159</v>
      </c>
      <c r="H178" s="190"/>
      <c r="I178" s="114">
        <v>1</v>
      </c>
      <c r="J178" s="104">
        <v>2</v>
      </c>
      <c r="K178" s="31">
        <f t="shared" si="23"/>
        <v>15</v>
      </c>
      <c r="L178" s="5">
        <f t="shared" si="24"/>
        <v>15</v>
      </c>
      <c r="M178" s="5">
        <f t="shared" si="25"/>
        <v>0</v>
      </c>
      <c r="N178" s="5">
        <f t="shared" si="26"/>
        <v>0</v>
      </c>
      <c r="O178" s="35">
        <f t="shared" si="27"/>
        <v>0</v>
      </c>
      <c r="P178" s="117"/>
      <c r="Q178" s="107"/>
      <c r="R178" s="107"/>
      <c r="S178" s="104"/>
      <c r="T178" s="108"/>
      <c r="U178" s="107"/>
      <c r="V178" s="107"/>
      <c r="W178" s="104"/>
      <c r="X178" s="108"/>
      <c r="Y178" s="107"/>
      <c r="Z178" s="107"/>
      <c r="AA178" s="104"/>
      <c r="AB178" s="108"/>
      <c r="AC178" s="107"/>
      <c r="AD178" s="107"/>
      <c r="AE178" s="104"/>
      <c r="AF178" s="151"/>
      <c r="AG178" s="107"/>
      <c r="AH178" s="107"/>
      <c r="AI178" s="104"/>
      <c r="AJ178" s="108"/>
      <c r="AK178" s="107"/>
      <c r="AL178" s="107"/>
      <c r="AM178" s="104"/>
      <c r="AN178" s="108">
        <v>15</v>
      </c>
      <c r="AO178" s="107"/>
      <c r="AP178" s="107"/>
      <c r="AQ178" s="104"/>
    </row>
    <row r="179" spans="5:55" ht="31.5" x14ac:dyDescent="0.2">
      <c r="E179" s="166" t="s">
        <v>68</v>
      </c>
      <c r="F179" s="193" t="s">
        <v>140</v>
      </c>
      <c r="G179" s="199" t="s">
        <v>158</v>
      </c>
      <c r="H179" s="190"/>
      <c r="I179" s="110">
        <v>2</v>
      </c>
      <c r="J179" s="38">
        <v>3</v>
      </c>
      <c r="K179" s="31">
        <f t="shared" si="23"/>
        <v>30</v>
      </c>
      <c r="L179" s="5">
        <f t="shared" si="24"/>
        <v>15</v>
      </c>
      <c r="M179" s="5">
        <f t="shared" si="25"/>
        <v>0</v>
      </c>
      <c r="N179" s="5">
        <f t="shared" si="26"/>
        <v>0</v>
      </c>
      <c r="O179" s="35">
        <f t="shared" si="27"/>
        <v>15</v>
      </c>
      <c r="P179" s="117"/>
      <c r="Q179" s="107"/>
      <c r="R179" s="107"/>
      <c r="S179" s="104"/>
      <c r="T179" s="108"/>
      <c r="U179" s="107"/>
      <c r="V179" s="107"/>
      <c r="W179" s="104"/>
      <c r="X179" s="108"/>
      <c r="Y179" s="107"/>
      <c r="Z179" s="107"/>
      <c r="AA179" s="104"/>
      <c r="AB179" s="108"/>
      <c r="AC179" s="107"/>
      <c r="AD179" s="107"/>
      <c r="AE179" s="104"/>
      <c r="AF179" s="108"/>
      <c r="AG179" s="107"/>
      <c r="AH179" s="107"/>
      <c r="AI179" s="104"/>
      <c r="AJ179" s="108">
        <v>15</v>
      </c>
      <c r="AK179" s="107"/>
      <c r="AL179" s="107"/>
      <c r="AM179" s="104">
        <v>15</v>
      </c>
      <c r="AN179" s="108"/>
      <c r="AO179" s="107"/>
      <c r="AP179" s="107"/>
      <c r="AQ179" s="104"/>
    </row>
    <row r="180" spans="5:55" ht="15.75" x14ac:dyDescent="0.2">
      <c r="E180" s="166"/>
      <c r="F180" s="400"/>
      <c r="G180" s="401"/>
      <c r="H180" s="167"/>
      <c r="I180" s="46"/>
      <c r="J180" s="35"/>
      <c r="K180" s="31"/>
      <c r="L180" s="5"/>
      <c r="M180" s="5"/>
      <c r="N180" s="5"/>
      <c r="O180" s="35"/>
      <c r="P180" s="31"/>
      <c r="Q180" s="5"/>
      <c r="R180" s="5"/>
      <c r="S180" s="35"/>
      <c r="T180" s="37"/>
      <c r="U180" s="5"/>
      <c r="V180" s="5"/>
      <c r="W180" s="35"/>
      <c r="X180" s="37"/>
      <c r="Y180" s="5"/>
      <c r="Z180" s="5"/>
      <c r="AA180" s="35"/>
      <c r="AB180" s="37"/>
      <c r="AC180" s="5"/>
      <c r="AD180" s="5"/>
      <c r="AE180" s="35"/>
      <c r="AF180" s="37"/>
      <c r="AG180" s="5"/>
      <c r="AH180" s="5"/>
      <c r="AI180" s="35"/>
      <c r="AJ180" s="37"/>
      <c r="AK180" s="5"/>
      <c r="AL180" s="5"/>
      <c r="AM180" s="35"/>
      <c r="AN180" s="37"/>
      <c r="AO180" s="5"/>
      <c r="AP180" s="5"/>
      <c r="AQ180" s="35"/>
    </row>
    <row r="181" spans="5:55" ht="16.5" thickBot="1" x14ac:dyDescent="0.25">
      <c r="E181" s="166"/>
      <c r="F181" s="402"/>
      <c r="G181" s="403"/>
      <c r="H181" s="167"/>
      <c r="I181" s="174"/>
      <c r="J181" s="38"/>
      <c r="K181" s="31"/>
      <c r="L181" s="5"/>
      <c r="M181" s="5"/>
      <c r="N181" s="5"/>
      <c r="O181" s="35"/>
      <c r="P181" s="31"/>
      <c r="Q181" s="5"/>
      <c r="R181" s="5"/>
      <c r="S181" s="35"/>
      <c r="T181" s="37"/>
      <c r="U181" s="5"/>
      <c r="V181" s="5"/>
      <c r="W181" s="35"/>
      <c r="X181" s="37"/>
      <c r="Y181" s="5"/>
      <c r="Z181" s="5"/>
      <c r="AA181" s="35"/>
      <c r="AB181" s="37"/>
      <c r="AC181" s="5"/>
      <c r="AD181" s="5"/>
      <c r="AE181" s="35"/>
      <c r="AF181" s="37"/>
      <c r="AG181" s="5"/>
      <c r="AH181" s="5"/>
      <c r="AI181" s="35"/>
      <c r="AJ181" s="37"/>
      <c r="AK181" s="5"/>
      <c r="AL181" s="5"/>
      <c r="AM181" s="35"/>
      <c r="AN181" s="37"/>
      <c r="AO181" s="5"/>
      <c r="AP181" s="5"/>
      <c r="AQ181" s="35"/>
    </row>
    <row r="182" spans="5:55" ht="16.5" thickTop="1" x14ac:dyDescent="0.2">
      <c r="E182" s="60"/>
      <c r="F182" s="404" t="s">
        <v>21</v>
      </c>
      <c r="G182" s="405"/>
      <c r="H182" s="408">
        <f>SUM(H165:H181)</f>
        <v>5</v>
      </c>
      <c r="I182" s="396">
        <f>SUM(I165:I181)</f>
        <v>30</v>
      </c>
      <c r="J182" s="398">
        <f>SUM(J165:J181)</f>
        <v>63</v>
      </c>
      <c r="K182" s="394">
        <f t="shared" ref="K182:AQ182" si="28">SUM(K165:K181)</f>
        <v>690</v>
      </c>
      <c r="L182" s="396">
        <f t="shared" si="28"/>
        <v>405</v>
      </c>
      <c r="M182" s="396">
        <f t="shared" si="28"/>
        <v>60</v>
      </c>
      <c r="N182" s="396">
        <f t="shared" si="28"/>
        <v>105</v>
      </c>
      <c r="O182" s="398">
        <f t="shared" si="28"/>
        <v>120</v>
      </c>
      <c r="P182" s="61">
        <f t="shared" si="28"/>
        <v>30</v>
      </c>
      <c r="Q182" s="62">
        <f t="shared" si="28"/>
        <v>0</v>
      </c>
      <c r="R182" s="62">
        <f t="shared" si="28"/>
        <v>30</v>
      </c>
      <c r="S182" s="63">
        <f t="shared" si="28"/>
        <v>0</v>
      </c>
      <c r="T182" s="61">
        <f t="shared" si="28"/>
        <v>0</v>
      </c>
      <c r="U182" s="62">
        <f t="shared" si="28"/>
        <v>0</v>
      </c>
      <c r="V182" s="62">
        <f t="shared" si="28"/>
        <v>0</v>
      </c>
      <c r="W182" s="64">
        <f t="shared" si="28"/>
        <v>0</v>
      </c>
      <c r="X182" s="65">
        <f t="shared" si="28"/>
        <v>45</v>
      </c>
      <c r="Y182" s="62">
        <f t="shared" si="28"/>
        <v>0</v>
      </c>
      <c r="Z182" s="62">
        <f t="shared" si="28"/>
        <v>15</v>
      </c>
      <c r="AA182" s="63">
        <f t="shared" si="28"/>
        <v>0</v>
      </c>
      <c r="AB182" s="61">
        <f t="shared" si="28"/>
        <v>90</v>
      </c>
      <c r="AC182" s="62">
        <f t="shared" si="28"/>
        <v>45</v>
      </c>
      <c r="AD182" s="62">
        <f t="shared" si="28"/>
        <v>15</v>
      </c>
      <c r="AE182" s="64">
        <f t="shared" si="28"/>
        <v>0</v>
      </c>
      <c r="AF182" s="65">
        <f t="shared" si="28"/>
        <v>150</v>
      </c>
      <c r="AG182" s="62">
        <f t="shared" si="28"/>
        <v>0</v>
      </c>
      <c r="AH182" s="62">
        <f t="shared" si="28"/>
        <v>15</v>
      </c>
      <c r="AI182" s="63">
        <f t="shared" si="28"/>
        <v>105</v>
      </c>
      <c r="AJ182" s="61">
        <f t="shared" si="28"/>
        <v>45</v>
      </c>
      <c r="AK182" s="62">
        <f t="shared" si="28"/>
        <v>15</v>
      </c>
      <c r="AL182" s="62">
        <f t="shared" si="28"/>
        <v>30</v>
      </c>
      <c r="AM182" s="64">
        <f t="shared" si="28"/>
        <v>15</v>
      </c>
      <c r="AN182" s="65">
        <f t="shared" si="28"/>
        <v>45</v>
      </c>
      <c r="AO182" s="62">
        <f t="shared" si="28"/>
        <v>0</v>
      </c>
      <c r="AP182" s="62">
        <f t="shared" si="28"/>
        <v>0</v>
      </c>
      <c r="AQ182" s="64">
        <f t="shared" si="28"/>
        <v>0</v>
      </c>
    </row>
    <row r="183" spans="5:55" ht="16.5" thickBot="1" x14ac:dyDescent="0.25">
      <c r="E183" s="66"/>
      <c r="F183" s="406"/>
      <c r="G183" s="407"/>
      <c r="H183" s="409"/>
      <c r="I183" s="410"/>
      <c r="J183" s="411"/>
      <c r="K183" s="395"/>
      <c r="L183" s="397"/>
      <c r="M183" s="397"/>
      <c r="N183" s="397"/>
      <c r="O183" s="399"/>
      <c r="P183" s="393">
        <v>6</v>
      </c>
      <c r="Q183" s="321"/>
      <c r="R183" s="321"/>
      <c r="S183" s="322"/>
      <c r="T183" s="393">
        <v>0</v>
      </c>
      <c r="U183" s="321"/>
      <c r="V183" s="321"/>
      <c r="W183" s="322"/>
      <c r="X183" s="393">
        <v>6</v>
      </c>
      <c r="Y183" s="321"/>
      <c r="Z183" s="321"/>
      <c r="AA183" s="322"/>
      <c r="AB183" s="393">
        <v>12</v>
      </c>
      <c r="AC183" s="321"/>
      <c r="AD183" s="321"/>
      <c r="AE183" s="322"/>
      <c r="AF183" s="393">
        <v>23</v>
      </c>
      <c r="AG183" s="321"/>
      <c r="AH183" s="321"/>
      <c r="AI183" s="322"/>
      <c r="AJ183" s="393">
        <v>10</v>
      </c>
      <c r="AK183" s="321"/>
      <c r="AL183" s="321"/>
      <c r="AM183" s="322"/>
      <c r="AN183" s="393">
        <v>6</v>
      </c>
      <c r="AO183" s="321"/>
      <c r="AP183" s="321"/>
      <c r="AQ183" s="322"/>
    </row>
    <row r="184" spans="5:55" ht="15.75" x14ac:dyDescent="0.2">
      <c r="E184" s="370" t="s">
        <v>168</v>
      </c>
      <c r="F184" s="371"/>
      <c r="G184" s="372"/>
      <c r="H184" s="377" t="s">
        <v>8</v>
      </c>
      <c r="I184" s="380" t="s">
        <v>9</v>
      </c>
      <c r="J184" s="382" t="s">
        <v>59</v>
      </c>
      <c r="K184" s="384" t="s">
        <v>6</v>
      </c>
      <c r="L184" s="357" t="s">
        <v>10</v>
      </c>
      <c r="M184" s="357" t="s">
        <v>11</v>
      </c>
      <c r="N184" s="357" t="s">
        <v>12</v>
      </c>
      <c r="O184" s="346" t="s">
        <v>54</v>
      </c>
      <c r="P184" s="356" t="s">
        <v>118</v>
      </c>
      <c r="Q184" s="357"/>
      <c r="R184" s="357"/>
      <c r="S184" s="358"/>
      <c r="T184" s="356" t="s">
        <v>119</v>
      </c>
      <c r="U184" s="357"/>
      <c r="V184" s="357"/>
      <c r="W184" s="358"/>
      <c r="X184" s="356" t="s">
        <v>120</v>
      </c>
      <c r="Y184" s="357"/>
      <c r="Z184" s="357"/>
      <c r="AA184" s="358"/>
      <c r="AB184" s="356" t="s">
        <v>121</v>
      </c>
      <c r="AC184" s="357"/>
      <c r="AD184" s="357"/>
      <c r="AE184" s="358"/>
      <c r="AF184" s="356" t="s">
        <v>122</v>
      </c>
      <c r="AG184" s="357"/>
      <c r="AH184" s="357"/>
      <c r="AI184" s="358"/>
      <c r="AJ184" s="359" t="s">
        <v>123</v>
      </c>
      <c r="AK184" s="347"/>
      <c r="AL184" s="347"/>
      <c r="AM184" s="348"/>
      <c r="AN184" s="356" t="s">
        <v>124</v>
      </c>
      <c r="AO184" s="357"/>
      <c r="AP184" s="357"/>
      <c r="AQ184" s="358"/>
    </row>
    <row r="185" spans="5:55" ht="15.75" x14ac:dyDescent="0.2">
      <c r="E185" s="373"/>
      <c r="F185" s="374"/>
      <c r="G185" s="375"/>
      <c r="H185" s="378"/>
      <c r="I185" s="381"/>
      <c r="J185" s="383"/>
      <c r="K185" s="385"/>
      <c r="L185" s="367"/>
      <c r="M185" s="367"/>
      <c r="N185" s="367"/>
      <c r="O185" s="369"/>
      <c r="P185" s="364" t="s">
        <v>10</v>
      </c>
      <c r="Q185" s="366" t="s">
        <v>11</v>
      </c>
      <c r="R185" s="360" t="s">
        <v>13</v>
      </c>
      <c r="S185" s="362" t="s">
        <v>57</v>
      </c>
      <c r="T185" s="364" t="s">
        <v>10</v>
      </c>
      <c r="U185" s="366" t="s">
        <v>11</v>
      </c>
      <c r="V185" s="360" t="s">
        <v>13</v>
      </c>
      <c r="W185" s="362" t="s">
        <v>57</v>
      </c>
      <c r="X185" s="364" t="s">
        <v>10</v>
      </c>
      <c r="Y185" s="366" t="s">
        <v>11</v>
      </c>
      <c r="Z185" s="360" t="s">
        <v>13</v>
      </c>
      <c r="AA185" s="362" t="s">
        <v>57</v>
      </c>
      <c r="AB185" s="364" t="s">
        <v>10</v>
      </c>
      <c r="AC185" s="366" t="s">
        <v>11</v>
      </c>
      <c r="AD185" s="360" t="s">
        <v>13</v>
      </c>
      <c r="AE185" s="362" t="s">
        <v>57</v>
      </c>
      <c r="AF185" s="364" t="s">
        <v>10</v>
      </c>
      <c r="AG185" s="366" t="s">
        <v>11</v>
      </c>
      <c r="AH185" s="360" t="s">
        <v>13</v>
      </c>
      <c r="AI185" s="362" t="s">
        <v>57</v>
      </c>
      <c r="AJ185" s="364" t="s">
        <v>10</v>
      </c>
      <c r="AK185" s="366" t="s">
        <v>11</v>
      </c>
      <c r="AL185" s="360" t="s">
        <v>13</v>
      </c>
      <c r="AM185" s="362" t="s">
        <v>57</v>
      </c>
      <c r="AN185" s="364" t="s">
        <v>10</v>
      </c>
      <c r="AO185" s="366" t="s">
        <v>11</v>
      </c>
      <c r="AP185" s="360" t="s">
        <v>13</v>
      </c>
      <c r="AQ185" s="362" t="s">
        <v>57</v>
      </c>
    </row>
    <row r="186" spans="5:55" ht="16.5" thickBot="1" x14ac:dyDescent="0.25">
      <c r="E186" s="373"/>
      <c r="F186" s="374"/>
      <c r="G186" s="375"/>
      <c r="H186" s="379"/>
      <c r="I186" s="361"/>
      <c r="J186" s="363"/>
      <c r="K186" s="386"/>
      <c r="L186" s="368"/>
      <c r="M186" s="368"/>
      <c r="N186" s="368"/>
      <c r="O186" s="329"/>
      <c r="P186" s="365"/>
      <c r="Q186" s="350"/>
      <c r="R186" s="361"/>
      <c r="S186" s="363"/>
      <c r="T186" s="365"/>
      <c r="U186" s="350"/>
      <c r="V186" s="361"/>
      <c r="W186" s="363"/>
      <c r="X186" s="365"/>
      <c r="Y186" s="350"/>
      <c r="Z186" s="361"/>
      <c r="AA186" s="363"/>
      <c r="AB186" s="365"/>
      <c r="AC186" s="350"/>
      <c r="AD186" s="361"/>
      <c r="AE186" s="363"/>
      <c r="AF186" s="365"/>
      <c r="AG186" s="350"/>
      <c r="AH186" s="361"/>
      <c r="AI186" s="363"/>
      <c r="AJ186" s="365"/>
      <c r="AK186" s="350"/>
      <c r="AL186" s="361"/>
      <c r="AM186" s="363"/>
      <c r="AN186" s="365"/>
      <c r="AO186" s="350"/>
      <c r="AP186" s="361"/>
      <c r="AQ186" s="363"/>
    </row>
    <row r="187" spans="5:55" ht="15.75" x14ac:dyDescent="0.2">
      <c r="E187" s="373"/>
      <c r="F187" s="374"/>
      <c r="G187" s="375"/>
      <c r="H187" s="387">
        <f t="shared" ref="H187:O187" si="29">SUM(H182+H128+H70+H26)</f>
        <v>19</v>
      </c>
      <c r="I187" s="349">
        <f t="shared" si="29"/>
        <v>88</v>
      </c>
      <c r="J187" s="390">
        <f t="shared" si="29"/>
        <v>210</v>
      </c>
      <c r="K187" s="392">
        <f t="shared" si="29"/>
        <v>2295</v>
      </c>
      <c r="L187" s="349">
        <f t="shared" si="29"/>
        <v>1035</v>
      </c>
      <c r="M187" s="349">
        <f t="shared" si="29"/>
        <v>345</v>
      </c>
      <c r="N187" s="349">
        <f t="shared" si="29"/>
        <v>750</v>
      </c>
      <c r="O187" s="351">
        <f t="shared" si="29"/>
        <v>165</v>
      </c>
      <c r="P187" s="67">
        <f t="shared" ref="P187:AQ187" si="30">SUM(P128+P182+P70+P26)</f>
        <v>165</v>
      </c>
      <c r="Q187" s="68">
        <f t="shared" si="30"/>
        <v>45</v>
      </c>
      <c r="R187" s="68">
        <f t="shared" si="30"/>
        <v>105</v>
      </c>
      <c r="S187" s="69">
        <f t="shared" si="30"/>
        <v>0</v>
      </c>
      <c r="T187" s="67">
        <f t="shared" si="30"/>
        <v>150</v>
      </c>
      <c r="U187" s="68">
        <f t="shared" si="30"/>
        <v>60</v>
      </c>
      <c r="V187" s="68">
        <f t="shared" si="30"/>
        <v>105</v>
      </c>
      <c r="W187" s="70">
        <f t="shared" si="30"/>
        <v>0</v>
      </c>
      <c r="X187" s="71">
        <f t="shared" si="30"/>
        <v>165</v>
      </c>
      <c r="Y187" s="68">
        <f t="shared" si="30"/>
        <v>75</v>
      </c>
      <c r="Z187" s="68">
        <f t="shared" si="30"/>
        <v>165</v>
      </c>
      <c r="AA187" s="69">
        <f t="shared" si="30"/>
        <v>0</v>
      </c>
      <c r="AB187" s="67">
        <f t="shared" si="30"/>
        <v>135</v>
      </c>
      <c r="AC187" s="68">
        <f t="shared" si="30"/>
        <v>75</v>
      </c>
      <c r="AD187" s="68">
        <f t="shared" si="30"/>
        <v>165</v>
      </c>
      <c r="AE187" s="70">
        <f t="shared" si="30"/>
        <v>15</v>
      </c>
      <c r="AF187" s="71">
        <f t="shared" si="30"/>
        <v>225</v>
      </c>
      <c r="AG187" s="68">
        <f t="shared" si="30"/>
        <v>30</v>
      </c>
      <c r="AH187" s="68">
        <f t="shared" si="30"/>
        <v>45</v>
      </c>
      <c r="AI187" s="69">
        <f t="shared" si="30"/>
        <v>105</v>
      </c>
      <c r="AJ187" s="67">
        <f t="shared" si="30"/>
        <v>90</v>
      </c>
      <c r="AK187" s="68">
        <f t="shared" si="30"/>
        <v>45</v>
      </c>
      <c r="AL187" s="68">
        <f t="shared" si="30"/>
        <v>165</v>
      </c>
      <c r="AM187" s="70">
        <f t="shared" si="30"/>
        <v>30</v>
      </c>
      <c r="AN187" s="67">
        <f t="shared" si="30"/>
        <v>105</v>
      </c>
      <c r="AO187" s="68">
        <f t="shared" si="30"/>
        <v>15</v>
      </c>
      <c r="AP187" s="68">
        <f t="shared" si="30"/>
        <v>0</v>
      </c>
      <c r="AQ187" s="70">
        <f t="shared" si="30"/>
        <v>15</v>
      </c>
      <c r="AT187" s="268" t="s">
        <v>61</v>
      </c>
    </row>
    <row r="188" spans="5:55" ht="16.5" thickBot="1" x14ac:dyDescent="0.25">
      <c r="E188" s="373"/>
      <c r="F188" s="374"/>
      <c r="G188" s="375"/>
      <c r="H188" s="388"/>
      <c r="I188" s="389"/>
      <c r="J188" s="391"/>
      <c r="K188" s="386"/>
      <c r="L188" s="350"/>
      <c r="M188" s="350"/>
      <c r="N188" s="350"/>
      <c r="O188" s="352"/>
      <c r="P188" s="334">
        <f>SUM(P187:S187)</f>
        <v>315</v>
      </c>
      <c r="Q188" s="334"/>
      <c r="R188" s="334"/>
      <c r="S188" s="335"/>
      <c r="T188" s="334">
        <f>SUM(T187:W187)</f>
        <v>315</v>
      </c>
      <c r="U188" s="334"/>
      <c r="V188" s="334"/>
      <c r="W188" s="335"/>
      <c r="X188" s="334">
        <f>SUM(X187:AA187)</f>
        <v>405</v>
      </c>
      <c r="Y188" s="334"/>
      <c r="Z188" s="334"/>
      <c r="AA188" s="335"/>
      <c r="AB188" s="334">
        <f>SUM(AB187:AE187)</f>
        <v>390</v>
      </c>
      <c r="AC188" s="334"/>
      <c r="AD188" s="334"/>
      <c r="AE188" s="335"/>
      <c r="AF188" s="334">
        <f>SUM(AF187:AI187)</f>
        <v>405</v>
      </c>
      <c r="AG188" s="334"/>
      <c r="AH188" s="334"/>
      <c r="AI188" s="335"/>
      <c r="AJ188" s="334">
        <f>SUM(AJ187:AM187)</f>
        <v>330</v>
      </c>
      <c r="AK188" s="334"/>
      <c r="AL188" s="334"/>
      <c r="AM188" s="335"/>
      <c r="AN188" s="336">
        <f>SUM(AN187:AQ187)</f>
        <v>135</v>
      </c>
      <c r="AO188" s="334"/>
      <c r="AP188" s="334"/>
      <c r="AQ188" s="335"/>
      <c r="AT188" s="268">
        <f>SUM(P188:AQ188)</f>
        <v>2295</v>
      </c>
    </row>
    <row r="189" spans="5:55" ht="15.75" x14ac:dyDescent="0.2">
      <c r="E189" s="373"/>
      <c r="F189" s="374"/>
      <c r="G189" s="375"/>
      <c r="H189" s="337" t="s">
        <v>23</v>
      </c>
      <c r="I189" s="338"/>
      <c r="J189" s="339"/>
      <c r="K189" s="346" t="s">
        <v>24</v>
      </c>
      <c r="L189" s="347"/>
      <c r="M189" s="347"/>
      <c r="N189" s="347"/>
      <c r="O189" s="348"/>
      <c r="P189" s="331">
        <v>2</v>
      </c>
      <c r="Q189" s="332"/>
      <c r="R189" s="332"/>
      <c r="S189" s="333"/>
      <c r="T189" s="331">
        <v>3</v>
      </c>
      <c r="U189" s="332"/>
      <c r="V189" s="332"/>
      <c r="W189" s="333"/>
      <c r="X189" s="331">
        <v>3</v>
      </c>
      <c r="Y189" s="332"/>
      <c r="Z189" s="332"/>
      <c r="AA189" s="333"/>
      <c r="AB189" s="331">
        <v>3</v>
      </c>
      <c r="AC189" s="332"/>
      <c r="AD189" s="332"/>
      <c r="AE189" s="333"/>
      <c r="AF189" s="331">
        <v>4</v>
      </c>
      <c r="AG189" s="332"/>
      <c r="AH189" s="332"/>
      <c r="AI189" s="333"/>
      <c r="AJ189" s="331">
        <v>3</v>
      </c>
      <c r="AK189" s="332"/>
      <c r="AL189" s="332"/>
      <c r="AM189" s="333"/>
      <c r="AN189" s="331">
        <v>1</v>
      </c>
      <c r="AO189" s="332"/>
      <c r="AP189" s="332"/>
      <c r="AQ189" s="333"/>
      <c r="AT189" s="268">
        <f>SUM(P189:AQ189)</f>
        <v>19</v>
      </c>
    </row>
    <row r="190" spans="5:55" ht="15.75" x14ac:dyDescent="0.2">
      <c r="E190" s="373"/>
      <c r="F190" s="374"/>
      <c r="G190" s="375"/>
      <c r="H190" s="340"/>
      <c r="I190" s="341"/>
      <c r="J190" s="342"/>
      <c r="K190" s="353" t="s">
        <v>25</v>
      </c>
      <c r="L190" s="354"/>
      <c r="M190" s="354"/>
      <c r="N190" s="354"/>
      <c r="O190" s="355"/>
      <c r="P190" s="326">
        <v>13</v>
      </c>
      <c r="Q190" s="327"/>
      <c r="R190" s="327"/>
      <c r="S190" s="328"/>
      <c r="T190" s="326">
        <v>9</v>
      </c>
      <c r="U190" s="327"/>
      <c r="V190" s="327"/>
      <c r="W190" s="328"/>
      <c r="X190" s="326">
        <v>16</v>
      </c>
      <c r="Y190" s="327"/>
      <c r="Z190" s="327"/>
      <c r="AA190" s="328"/>
      <c r="AB190" s="326">
        <v>15</v>
      </c>
      <c r="AC190" s="327"/>
      <c r="AD190" s="327"/>
      <c r="AE190" s="328"/>
      <c r="AF190" s="326">
        <v>14</v>
      </c>
      <c r="AG190" s="327"/>
      <c r="AH190" s="327"/>
      <c r="AI190" s="328"/>
      <c r="AJ190" s="326">
        <v>13</v>
      </c>
      <c r="AK190" s="327"/>
      <c r="AL190" s="327"/>
      <c r="AM190" s="328"/>
      <c r="AN190" s="326">
        <v>6</v>
      </c>
      <c r="AO190" s="327"/>
      <c r="AP190" s="327"/>
      <c r="AQ190" s="328"/>
      <c r="AT190" s="268">
        <f>SUM(P190:AQ190)</f>
        <v>86</v>
      </c>
    </row>
    <row r="191" spans="5:55" ht="24" thickBot="1" x14ac:dyDescent="0.25">
      <c r="E191" s="336"/>
      <c r="F191" s="334"/>
      <c r="G191" s="376"/>
      <c r="H191" s="343"/>
      <c r="I191" s="344"/>
      <c r="J191" s="345"/>
      <c r="K191" s="329" t="s">
        <v>59</v>
      </c>
      <c r="L191" s="321"/>
      <c r="M191" s="321"/>
      <c r="N191" s="321"/>
      <c r="O191" s="322"/>
      <c r="P191" s="330">
        <f>P137+P183</f>
        <v>30</v>
      </c>
      <c r="Q191" s="330"/>
      <c r="R191" s="330"/>
      <c r="S191" s="330"/>
      <c r="T191" s="330">
        <f>T137+T183</f>
        <v>30</v>
      </c>
      <c r="U191" s="330"/>
      <c r="V191" s="330"/>
      <c r="W191" s="330"/>
      <c r="X191" s="330">
        <f>X137+X183</f>
        <v>30</v>
      </c>
      <c r="Y191" s="330"/>
      <c r="Z191" s="330"/>
      <c r="AA191" s="330"/>
      <c r="AB191" s="330">
        <f>AB137+AB183</f>
        <v>30</v>
      </c>
      <c r="AC191" s="330"/>
      <c r="AD191" s="330"/>
      <c r="AE191" s="330"/>
      <c r="AF191" s="330">
        <f>AF137+AF183</f>
        <v>30</v>
      </c>
      <c r="AG191" s="330"/>
      <c r="AH191" s="330"/>
      <c r="AI191" s="330"/>
      <c r="AJ191" s="330">
        <f>AJ137+AJ183</f>
        <v>30</v>
      </c>
      <c r="AK191" s="330"/>
      <c r="AL191" s="330"/>
      <c r="AM191" s="330"/>
      <c r="AN191" s="330">
        <f>AN137+AN183</f>
        <v>30</v>
      </c>
      <c r="AO191" s="330"/>
      <c r="AP191" s="330"/>
      <c r="AQ191" s="330"/>
      <c r="AT191" s="268">
        <f>SUM(P191:AQ191)</f>
        <v>210</v>
      </c>
      <c r="AV191" s="150"/>
      <c r="BB191" s="1"/>
      <c r="BC191" s="1"/>
    </row>
    <row r="192" spans="5:55" ht="15.75" x14ac:dyDescent="0.2">
      <c r="E192" s="126" t="s">
        <v>55</v>
      </c>
      <c r="F192" s="127"/>
      <c r="G192" s="127"/>
      <c r="H192" s="127"/>
      <c r="I192" s="127"/>
      <c r="J192" s="127"/>
      <c r="K192" s="127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78"/>
      <c r="AF192" s="76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78"/>
      <c r="BB192" s="1"/>
      <c r="BC192" s="1"/>
    </row>
    <row r="193" spans="5:43" ht="15.75" x14ac:dyDescent="0.2">
      <c r="E193" s="76" t="s">
        <v>79</v>
      </c>
      <c r="F193" s="219"/>
      <c r="G193" s="219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72"/>
      <c r="V193" s="72"/>
      <c r="W193" s="72"/>
      <c r="X193" s="77"/>
      <c r="Y193" s="77"/>
      <c r="Z193" s="77"/>
      <c r="AA193" s="77"/>
      <c r="AB193" s="72"/>
      <c r="AC193" s="72"/>
      <c r="AD193" s="219"/>
      <c r="AE193" s="78"/>
      <c r="AF193" s="218"/>
      <c r="AG193" s="292" t="s">
        <v>322</v>
      </c>
      <c r="AH193" s="292"/>
      <c r="AI193" s="292"/>
      <c r="AJ193" s="292"/>
      <c r="AK193" s="292"/>
      <c r="AL193" s="292"/>
      <c r="AM193" s="292"/>
      <c r="AN193" s="292"/>
      <c r="AO193" s="292"/>
      <c r="AP193" s="219"/>
      <c r="AQ193" s="78"/>
    </row>
    <row r="194" spans="5:43" ht="15.75" x14ac:dyDescent="0.2">
      <c r="E194" s="79" t="s">
        <v>126</v>
      </c>
      <c r="F194" s="219"/>
      <c r="G194" s="219"/>
      <c r="H194" s="228"/>
      <c r="I194" s="228"/>
      <c r="J194" s="228"/>
      <c r="K194" s="228"/>
      <c r="L194" s="228"/>
      <c r="M194" s="228"/>
      <c r="N194" s="228"/>
      <c r="O194" s="228"/>
      <c r="P194" s="228"/>
      <c r="Q194" s="228"/>
      <c r="R194" s="228"/>
      <c r="S194" s="228"/>
      <c r="T194" s="228"/>
      <c r="U194" s="80"/>
      <c r="V194" s="80"/>
      <c r="W194" s="80"/>
      <c r="X194" s="81"/>
      <c r="Y194" s="82"/>
      <c r="Z194" s="81"/>
      <c r="AA194" s="81"/>
      <c r="AB194" s="219"/>
      <c r="AC194" s="219"/>
      <c r="AD194" s="219"/>
      <c r="AE194" s="78"/>
      <c r="AF194" s="218"/>
      <c r="AG194" s="82" t="s">
        <v>26</v>
      </c>
      <c r="AH194" s="80"/>
      <c r="AI194" s="80"/>
      <c r="AJ194" s="81"/>
      <c r="AK194" s="83"/>
      <c r="AL194" s="219"/>
      <c r="AM194" s="219"/>
      <c r="AN194" s="83"/>
      <c r="AO194" s="83"/>
      <c r="AP194" s="83"/>
      <c r="AQ194" s="78"/>
    </row>
    <row r="195" spans="5:43" ht="15.75" x14ac:dyDescent="0.2">
      <c r="E195" s="79" t="s">
        <v>169</v>
      </c>
      <c r="F195" s="219"/>
      <c r="G195" s="219"/>
      <c r="H195" s="219"/>
      <c r="I195" s="219"/>
      <c r="J195" s="219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72"/>
      <c r="V195" s="72"/>
      <c r="W195" s="72"/>
      <c r="X195" s="77"/>
      <c r="Y195" s="77"/>
      <c r="Z195" s="77"/>
      <c r="AA195" s="77"/>
      <c r="AB195" s="219"/>
      <c r="AC195" s="219"/>
      <c r="AD195" s="219"/>
      <c r="AE195" s="78"/>
      <c r="AF195" s="218"/>
      <c r="AG195" s="81" t="s">
        <v>27</v>
      </c>
      <c r="AH195" s="81" t="s">
        <v>28</v>
      </c>
      <c r="AI195" s="72"/>
      <c r="AJ195" s="77"/>
      <c r="AK195" s="219"/>
      <c r="AL195" s="219"/>
      <c r="AM195" s="219"/>
      <c r="AN195" s="219"/>
      <c r="AO195" s="219"/>
      <c r="AP195" s="219"/>
      <c r="AQ195" s="85"/>
    </row>
    <row r="196" spans="5:43" ht="15.75" x14ac:dyDescent="0.2">
      <c r="E196" s="79" t="s">
        <v>223</v>
      </c>
      <c r="F196" s="219"/>
      <c r="G196" s="219"/>
      <c r="H196" s="84"/>
      <c r="I196" s="84"/>
      <c r="J196" s="84"/>
      <c r="K196" s="11"/>
      <c r="L196" s="237"/>
      <c r="M196" s="237"/>
      <c r="N196" s="237"/>
      <c r="O196" s="237"/>
      <c r="P196" s="237"/>
      <c r="Q196" s="237"/>
      <c r="R196" s="237"/>
      <c r="S196" s="237"/>
      <c r="T196" s="237"/>
      <c r="U196" s="86"/>
      <c r="V196" s="86"/>
      <c r="W196" s="86"/>
      <c r="X196" s="86"/>
      <c r="Y196" s="86"/>
      <c r="Z196" s="86"/>
      <c r="AA196" s="86"/>
      <c r="AB196" s="219"/>
      <c r="AC196" s="219"/>
      <c r="AD196" s="219"/>
      <c r="AE196" s="78"/>
      <c r="AF196" s="218"/>
      <c r="AG196" s="80" t="s">
        <v>29</v>
      </c>
      <c r="AH196" s="80" t="s">
        <v>30</v>
      </c>
      <c r="AI196" s="86"/>
      <c r="AJ196" s="86"/>
      <c r="AK196" s="219"/>
      <c r="AL196" s="219"/>
      <c r="AM196" s="219"/>
      <c r="AN196" s="219"/>
      <c r="AO196" s="219"/>
      <c r="AP196" s="219"/>
      <c r="AQ196" s="78"/>
    </row>
    <row r="197" spans="5:43" ht="15.75" x14ac:dyDescent="0.2">
      <c r="E197" s="318" t="s">
        <v>139</v>
      </c>
      <c r="F197" s="319"/>
      <c r="G197" s="319"/>
      <c r="H197" s="319"/>
      <c r="I197" s="319"/>
      <c r="J197" s="319"/>
      <c r="K197" s="319"/>
      <c r="L197" s="11"/>
      <c r="M197" s="11"/>
      <c r="N197" s="11"/>
      <c r="O197" s="226"/>
      <c r="P197" s="2"/>
      <c r="Q197" s="2"/>
      <c r="R197" s="2"/>
      <c r="S197" s="2"/>
      <c r="T197" s="2"/>
      <c r="U197" s="87"/>
      <c r="V197" s="87"/>
      <c r="W197" s="87"/>
      <c r="X197" s="87"/>
      <c r="Y197" s="72"/>
      <c r="Z197" s="72"/>
      <c r="AA197" s="72"/>
      <c r="AB197" s="219"/>
      <c r="AC197" s="219"/>
      <c r="AD197" s="219"/>
      <c r="AE197" s="78"/>
      <c r="AF197" s="218"/>
      <c r="AG197" s="81" t="s">
        <v>12</v>
      </c>
      <c r="AH197" s="88" t="s">
        <v>31</v>
      </c>
      <c r="AI197" s="72"/>
      <c r="AJ197" s="72"/>
      <c r="AK197" s="219"/>
      <c r="AL197" s="219"/>
      <c r="AM197" s="219"/>
      <c r="AN197" s="219"/>
      <c r="AO197" s="219"/>
      <c r="AP197" s="219"/>
      <c r="AQ197" s="78"/>
    </row>
    <row r="198" spans="5:43" ht="15.75" x14ac:dyDescent="0.2">
      <c r="E198" s="79" t="s">
        <v>85</v>
      </c>
      <c r="F198" s="219"/>
      <c r="G198" s="219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72"/>
      <c r="V198" s="72"/>
      <c r="W198" s="72"/>
      <c r="X198" s="72"/>
      <c r="Y198" s="72"/>
      <c r="Z198" s="72"/>
      <c r="AA198" s="72"/>
      <c r="AB198" s="219"/>
      <c r="AC198" s="219"/>
      <c r="AD198" s="219"/>
      <c r="AE198" s="78"/>
      <c r="AF198" s="218"/>
      <c r="AG198" s="81" t="s">
        <v>32</v>
      </c>
      <c r="AH198" s="81" t="s">
        <v>33</v>
      </c>
      <c r="AI198" s="72"/>
      <c r="AJ198" s="72"/>
      <c r="AK198" s="219"/>
      <c r="AL198" s="219"/>
      <c r="AM198" s="219"/>
      <c r="AN198" s="219"/>
      <c r="AO198" s="219"/>
      <c r="AP198" s="219"/>
      <c r="AQ198" s="78"/>
    </row>
    <row r="199" spans="5:43" ht="15.75" x14ac:dyDescent="0.2">
      <c r="E199" s="89"/>
      <c r="F199" s="90"/>
      <c r="G199" s="90"/>
      <c r="H199" s="90"/>
      <c r="I199" s="90"/>
      <c r="J199" s="90"/>
      <c r="K199" s="90"/>
      <c r="L199" s="90"/>
      <c r="M199" s="90"/>
      <c r="N199" s="92"/>
      <c r="O199" s="92"/>
      <c r="P199" s="92"/>
      <c r="Q199" s="92"/>
      <c r="R199" s="92"/>
      <c r="S199" s="92"/>
      <c r="T199" s="92"/>
      <c r="U199" s="90"/>
      <c r="V199" s="90"/>
      <c r="W199" s="90"/>
      <c r="X199" s="94"/>
      <c r="Y199" s="94"/>
      <c r="Z199" s="94"/>
      <c r="AA199" s="94"/>
      <c r="AB199" s="91"/>
      <c r="AC199" s="91"/>
      <c r="AD199" s="91"/>
      <c r="AE199" s="93"/>
      <c r="AF199" s="218"/>
      <c r="AG199" s="81" t="s">
        <v>34</v>
      </c>
      <c r="AH199" s="81" t="s">
        <v>35</v>
      </c>
      <c r="AI199" s="72"/>
      <c r="AJ199" s="77"/>
      <c r="AK199" s="219"/>
      <c r="AL199" s="219"/>
      <c r="AM199" s="219"/>
      <c r="AN199" s="219"/>
      <c r="AO199" s="219"/>
      <c r="AP199" s="219"/>
      <c r="AQ199" s="78"/>
    </row>
    <row r="200" spans="5:43" ht="15.75" x14ac:dyDescent="0.2">
      <c r="E200" s="89"/>
      <c r="F200" s="90"/>
      <c r="G200" s="90"/>
      <c r="H200" s="90"/>
      <c r="I200" s="90"/>
      <c r="J200" s="90"/>
      <c r="K200" s="90"/>
      <c r="L200" s="90"/>
      <c r="M200" s="90"/>
      <c r="N200" s="92"/>
      <c r="O200" s="92"/>
      <c r="P200" s="92"/>
      <c r="Q200" s="145"/>
      <c r="R200" s="145"/>
      <c r="S200" s="145"/>
      <c r="T200" s="145"/>
      <c r="U200" s="146"/>
      <c r="V200" s="146"/>
      <c r="W200" s="146"/>
      <c r="X200" s="94"/>
      <c r="Y200" s="94"/>
      <c r="Z200" s="94"/>
      <c r="AA200" s="94"/>
      <c r="AB200" s="91"/>
      <c r="AC200" s="91"/>
      <c r="AD200" s="91"/>
      <c r="AE200" s="93"/>
      <c r="AF200" s="218"/>
      <c r="AG200" s="80" t="s">
        <v>36</v>
      </c>
      <c r="AH200" s="80" t="s">
        <v>37</v>
      </c>
      <c r="AI200" s="72"/>
      <c r="AJ200" s="77"/>
      <c r="AK200" s="219"/>
      <c r="AL200" s="219"/>
      <c r="AM200" s="219"/>
      <c r="AN200" s="219"/>
      <c r="AO200" s="219"/>
      <c r="AP200" s="219"/>
      <c r="AQ200" s="78"/>
    </row>
    <row r="201" spans="5:43" ht="15.75" x14ac:dyDescent="0.2">
      <c r="E201" s="89"/>
      <c r="F201" s="90"/>
      <c r="G201" s="90"/>
      <c r="H201" s="90"/>
      <c r="I201" s="90"/>
      <c r="J201" s="90"/>
      <c r="K201" s="90"/>
      <c r="L201" s="90"/>
      <c r="M201" s="90"/>
      <c r="N201" s="92"/>
      <c r="O201" s="92"/>
      <c r="P201" s="92"/>
      <c r="Q201" s="145"/>
      <c r="R201" s="145"/>
      <c r="S201" s="145"/>
      <c r="T201" s="145"/>
      <c r="U201" s="146"/>
      <c r="V201" s="146"/>
      <c r="W201" s="146"/>
      <c r="X201" s="94"/>
      <c r="Y201" s="94"/>
      <c r="Z201" s="94"/>
      <c r="AA201" s="94"/>
      <c r="AB201" s="91"/>
      <c r="AC201" s="91"/>
      <c r="AD201" s="91"/>
      <c r="AE201" s="93"/>
      <c r="AF201" s="218"/>
      <c r="AG201" s="180"/>
      <c r="AH201" s="80" t="s">
        <v>58</v>
      </c>
      <c r="AJ201" s="77"/>
      <c r="AK201" s="219"/>
      <c r="AL201" s="219"/>
      <c r="AM201" s="219"/>
      <c r="AN201" s="219"/>
      <c r="AO201" s="219"/>
      <c r="AP201" s="219"/>
      <c r="AQ201" s="78"/>
    </row>
    <row r="202" spans="5:43" ht="15.75" x14ac:dyDescent="0.2">
      <c r="E202" s="89"/>
      <c r="F202" s="90"/>
      <c r="G202" s="90"/>
      <c r="H202" s="90"/>
      <c r="I202" s="90"/>
      <c r="J202" s="90"/>
      <c r="K202" s="90"/>
      <c r="L202" s="90"/>
      <c r="M202" s="90"/>
      <c r="N202" s="92"/>
      <c r="O202" s="92"/>
      <c r="P202" s="92"/>
      <c r="Q202" s="145"/>
      <c r="R202" s="145"/>
      <c r="S202" s="145"/>
      <c r="T202" s="145"/>
      <c r="U202" s="146"/>
      <c r="V202" s="146"/>
      <c r="W202" s="146"/>
      <c r="X202" s="94"/>
      <c r="Y202" s="94"/>
      <c r="Z202" s="94"/>
      <c r="AA202" s="94"/>
      <c r="AB202" s="91"/>
      <c r="AC202" s="91"/>
      <c r="AD202" s="91"/>
      <c r="AE202" s="93"/>
      <c r="AF202" s="218"/>
      <c r="AG202" s="147"/>
      <c r="AH202" s="80"/>
      <c r="AJ202" s="77"/>
      <c r="AK202" s="219"/>
      <c r="AL202" s="219"/>
      <c r="AM202" s="219"/>
      <c r="AN202" s="219"/>
      <c r="AO202" s="219"/>
      <c r="AP202" s="219"/>
      <c r="AQ202" s="78"/>
    </row>
    <row r="203" spans="5:43" ht="16.5" thickBot="1" x14ac:dyDescent="0.25">
      <c r="E203" s="96"/>
      <c r="F203" s="97"/>
      <c r="G203" s="97"/>
      <c r="H203" s="97"/>
      <c r="I203" s="148"/>
      <c r="J203" s="148"/>
      <c r="K203" s="148"/>
      <c r="L203" s="148"/>
      <c r="M203" s="148"/>
      <c r="N203" s="148"/>
      <c r="O203" s="97"/>
      <c r="P203" s="97"/>
      <c r="Q203" s="97"/>
      <c r="R203" s="97"/>
      <c r="S203" s="97"/>
      <c r="T203" s="97"/>
      <c r="U203" s="97"/>
      <c r="V203" s="97"/>
      <c r="W203" s="97"/>
      <c r="X203" s="100"/>
      <c r="Y203" s="98"/>
      <c r="Z203" s="98"/>
      <c r="AA203" s="98"/>
      <c r="AB203" s="98"/>
      <c r="AC203" s="98"/>
      <c r="AD203" s="98"/>
      <c r="AE203" s="101"/>
      <c r="AF203" s="320" t="s">
        <v>150</v>
      </c>
      <c r="AG203" s="321"/>
      <c r="AH203" s="321"/>
      <c r="AI203" s="321"/>
      <c r="AJ203" s="321"/>
      <c r="AK203" s="321"/>
      <c r="AL203" s="321"/>
      <c r="AM203" s="321"/>
      <c r="AN203" s="321"/>
      <c r="AO203" s="321"/>
      <c r="AP203" s="321"/>
      <c r="AQ203" s="322"/>
    </row>
  </sheetData>
  <mergeCells count="717">
    <mergeCell ref="E6:G6"/>
    <mergeCell ref="AF6:AQ6"/>
    <mergeCell ref="E7:G7"/>
    <mergeCell ref="AF7:AQ7"/>
    <mergeCell ref="E8:G8"/>
    <mergeCell ref="E1:G1"/>
    <mergeCell ref="H1:AE2"/>
    <mergeCell ref="AF1:AQ1"/>
    <mergeCell ref="E2:G3"/>
    <mergeCell ref="E4:G4"/>
    <mergeCell ref="E5:G5"/>
    <mergeCell ref="AF5:AQ5"/>
    <mergeCell ref="E10:E14"/>
    <mergeCell ref="F10:G14"/>
    <mergeCell ref="H10:J11"/>
    <mergeCell ref="K10:O10"/>
    <mergeCell ref="P10:AQ10"/>
    <mergeCell ref="K11:K14"/>
    <mergeCell ref="L11:O11"/>
    <mergeCell ref="P11:S11"/>
    <mergeCell ref="T11:W11"/>
    <mergeCell ref="X11:AA11"/>
    <mergeCell ref="AB11:AE11"/>
    <mergeCell ref="AF11:AI11"/>
    <mergeCell ref="AJ11:AM11"/>
    <mergeCell ref="AN11:AQ11"/>
    <mergeCell ref="H12:H14"/>
    <mergeCell ref="I12:I14"/>
    <mergeCell ref="J12:J14"/>
    <mergeCell ref="L12:L14"/>
    <mergeCell ref="M12:M14"/>
    <mergeCell ref="N12:N14"/>
    <mergeCell ref="O12:O14"/>
    <mergeCell ref="P12:AQ12"/>
    <mergeCell ref="P13:P14"/>
    <mergeCell ref="Q13:Q14"/>
    <mergeCell ref="AP13:AP14"/>
    <mergeCell ref="AQ13:AQ14"/>
    <mergeCell ref="F15:G15"/>
    <mergeCell ref="H15:I15"/>
    <mergeCell ref="L15:O15"/>
    <mergeCell ref="P15:AQ15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F22:G22"/>
    <mergeCell ref="F25:G25"/>
    <mergeCell ref="F26:G27"/>
    <mergeCell ref="H26:H27"/>
    <mergeCell ref="I26:I27"/>
    <mergeCell ref="J26:J27"/>
    <mergeCell ref="F16:G16"/>
    <mergeCell ref="F17:G17"/>
    <mergeCell ref="F18:G18"/>
    <mergeCell ref="F19:G19"/>
    <mergeCell ref="F20:G20"/>
    <mergeCell ref="F21:G21"/>
    <mergeCell ref="AF27:AI27"/>
    <mergeCell ref="AJ27:AM27"/>
    <mergeCell ref="AN27:AQ27"/>
    <mergeCell ref="K26:K27"/>
    <mergeCell ref="L26:L27"/>
    <mergeCell ref="M26:M27"/>
    <mergeCell ref="N26:N27"/>
    <mergeCell ref="O26:O27"/>
    <mergeCell ref="P27:S27"/>
    <mergeCell ref="T27:W27"/>
    <mergeCell ref="X27:AA27"/>
    <mergeCell ref="AB27:AE27"/>
    <mergeCell ref="AD29:AD30"/>
    <mergeCell ref="AE29:AE30"/>
    <mergeCell ref="AB28:AE28"/>
    <mergeCell ref="E28:G35"/>
    <mergeCell ref="H28:H30"/>
    <mergeCell ref="I28:I30"/>
    <mergeCell ref="J28:J30"/>
    <mergeCell ref="K28:K30"/>
    <mergeCell ref="L28:L30"/>
    <mergeCell ref="H31:H32"/>
    <mergeCell ref="I31:I32"/>
    <mergeCell ref="J31:J32"/>
    <mergeCell ref="K31:K32"/>
    <mergeCell ref="X28:AA28"/>
    <mergeCell ref="V29:V30"/>
    <mergeCell ref="W29:W30"/>
    <mergeCell ref="X29:X30"/>
    <mergeCell ref="Y29:Y30"/>
    <mergeCell ref="Z29:Z30"/>
    <mergeCell ref="AA29:AA30"/>
    <mergeCell ref="AB29:AB30"/>
    <mergeCell ref="AC29:AC30"/>
    <mergeCell ref="P29:P30"/>
    <mergeCell ref="Q29:Q30"/>
    <mergeCell ref="R29:R30"/>
    <mergeCell ref="S29:S30"/>
    <mergeCell ref="T29:T30"/>
    <mergeCell ref="U29:U30"/>
    <mergeCell ref="M28:M30"/>
    <mergeCell ref="N28:N30"/>
    <mergeCell ref="O28:O30"/>
    <mergeCell ref="P28:S28"/>
    <mergeCell ref="T28:W28"/>
    <mergeCell ref="AF28:AI28"/>
    <mergeCell ref="AJ28:AM28"/>
    <mergeCell ref="AL29:AL30"/>
    <mergeCell ref="AM29:AM30"/>
    <mergeCell ref="AN29:AN30"/>
    <mergeCell ref="AO29:AO30"/>
    <mergeCell ref="AP29:AP30"/>
    <mergeCell ref="AQ29:AQ30"/>
    <mergeCell ref="AF29:AF30"/>
    <mergeCell ref="AG29:AG30"/>
    <mergeCell ref="AH29:AH30"/>
    <mergeCell ref="AI29:AI30"/>
    <mergeCell ref="AJ29:AJ30"/>
    <mergeCell ref="AK29:AK30"/>
    <mergeCell ref="AN28:AQ28"/>
    <mergeCell ref="X32:AA32"/>
    <mergeCell ref="AB32:AE32"/>
    <mergeCell ref="AF32:AI32"/>
    <mergeCell ref="AJ32:AM32"/>
    <mergeCell ref="AN32:AQ32"/>
    <mergeCell ref="H33:J35"/>
    <mergeCell ref="K33:O33"/>
    <mergeCell ref="P33:S33"/>
    <mergeCell ref="T33:W33"/>
    <mergeCell ref="X33:AA33"/>
    <mergeCell ref="L31:L32"/>
    <mergeCell ref="M31:M32"/>
    <mergeCell ref="N31:N32"/>
    <mergeCell ref="O31:O32"/>
    <mergeCell ref="P32:S32"/>
    <mergeCell ref="T32:W32"/>
    <mergeCell ref="AB33:AE33"/>
    <mergeCell ref="AF33:AI33"/>
    <mergeCell ref="AJ33:AM33"/>
    <mergeCell ref="AN33:AQ33"/>
    <mergeCell ref="K34:O34"/>
    <mergeCell ref="P34:S34"/>
    <mergeCell ref="T34:W34"/>
    <mergeCell ref="X34:AA34"/>
    <mergeCell ref="AB34:AE34"/>
    <mergeCell ref="AF34:AI34"/>
    <mergeCell ref="AJ34:AM34"/>
    <mergeCell ref="AN34:AQ34"/>
    <mergeCell ref="K35:O35"/>
    <mergeCell ref="P35:S35"/>
    <mergeCell ref="T35:W35"/>
    <mergeCell ref="X35:AA35"/>
    <mergeCell ref="AB35:AE35"/>
    <mergeCell ref="AF35:AI35"/>
    <mergeCell ref="AJ35:AM35"/>
    <mergeCell ref="AN35:AQ35"/>
    <mergeCell ref="E52:G52"/>
    <mergeCell ref="AF52:AQ52"/>
    <mergeCell ref="E53:G53"/>
    <mergeCell ref="AF53:AQ53"/>
    <mergeCell ref="AF54:AQ54"/>
    <mergeCell ref="AF55:AQ55"/>
    <mergeCell ref="E41:K41"/>
    <mergeCell ref="AF47:AQ47"/>
    <mergeCell ref="H48:AE49"/>
    <mergeCell ref="AF48:AQ48"/>
    <mergeCell ref="E49:G50"/>
    <mergeCell ref="E51:G51"/>
    <mergeCell ref="E48:G48"/>
    <mergeCell ref="AF49:AQ49"/>
    <mergeCell ref="AF51:AQ51"/>
    <mergeCell ref="E54:G54"/>
    <mergeCell ref="E55:G55"/>
    <mergeCell ref="E57:E61"/>
    <mergeCell ref="F57:G61"/>
    <mergeCell ref="H57:J58"/>
    <mergeCell ref="K57:O57"/>
    <mergeCell ref="P57:AQ57"/>
    <mergeCell ref="K58:K61"/>
    <mergeCell ref="L58:O58"/>
    <mergeCell ref="P58:S58"/>
    <mergeCell ref="T58:W58"/>
    <mergeCell ref="X58:AA58"/>
    <mergeCell ref="AB58:AE58"/>
    <mergeCell ref="AF58:AI58"/>
    <mergeCell ref="AJ58:AM58"/>
    <mergeCell ref="AN58:AQ58"/>
    <mergeCell ref="H59:H61"/>
    <mergeCell ref="I59:I61"/>
    <mergeCell ref="J59:J61"/>
    <mergeCell ref="L59:L61"/>
    <mergeCell ref="M59:M61"/>
    <mergeCell ref="N59:N61"/>
    <mergeCell ref="X60:X61"/>
    <mergeCell ref="Y60:Y61"/>
    <mergeCell ref="Z60:Z61"/>
    <mergeCell ref="AA60:AA61"/>
    <mergeCell ref="AB60:AB61"/>
    <mergeCell ref="AC60:AC61"/>
    <mergeCell ref="O59:O61"/>
    <mergeCell ref="P59:AQ59"/>
    <mergeCell ref="P60:P61"/>
    <mergeCell ref="Q60:Q61"/>
    <mergeCell ref="R60:R61"/>
    <mergeCell ref="S60:S61"/>
    <mergeCell ref="T60:T61"/>
    <mergeCell ref="U60:U61"/>
    <mergeCell ref="V60:V61"/>
    <mergeCell ref="W60:W61"/>
    <mergeCell ref="F63:G63"/>
    <mergeCell ref="F64:G64"/>
    <mergeCell ref="F65:G65"/>
    <mergeCell ref="F66:G66"/>
    <mergeCell ref="F67:G67"/>
    <mergeCell ref="F68:G68"/>
    <mergeCell ref="AP60:AP61"/>
    <mergeCell ref="AQ60:AQ61"/>
    <mergeCell ref="F62:G62"/>
    <mergeCell ref="H62:I62"/>
    <mergeCell ref="L62:O62"/>
    <mergeCell ref="P62:AQ62"/>
    <mergeCell ref="AJ60:AJ61"/>
    <mergeCell ref="AK60:AK61"/>
    <mergeCell ref="AL60:AL61"/>
    <mergeCell ref="AM60:AM61"/>
    <mergeCell ref="AN60:AN61"/>
    <mergeCell ref="AO60:AO61"/>
    <mergeCell ref="AD60:AD61"/>
    <mergeCell ref="AE60:AE61"/>
    <mergeCell ref="AF60:AF61"/>
    <mergeCell ref="AG60:AG61"/>
    <mergeCell ref="AH60:AH61"/>
    <mergeCell ref="AI60:AI61"/>
    <mergeCell ref="AB71:AE71"/>
    <mergeCell ref="AF71:AI71"/>
    <mergeCell ref="AJ71:AM71"/>
    <mergeCell ref="AN71:AQ71"/>
    <mergeCell ref="E72:G79"/>
    <mergeCell ref="H72:H74"/>
    <mergeCell ref="I72:I74"/>
    <mergeCell ref="J72:J74"/>
    <mergeCell ref="K72:K74"/>
    <mergeCell ref="L72:L74"/>
    <mergeCell ref="M70:M71"/>
    <mergeCell ref="N70:N71"/>
    <mergeCell ref="O70:O71"/>
    <mergeCell ref="P71:S71"/>
    <mergeCell ref="T71:W71"/>
    <mergeCell ref="X71:AA71"/>
    <mergeCell ref="F70:G71"/>
    <mergeCell ref="H70:H71"/>
    <mergeCell ref="I70:I71"/>
    <mergeCell ref="J70:J71"/>
    <mergeCell ref="K70:K71"/>
    <mergeCell ref="L70:L71"/>
    <mergeCell ref="AN72:AQ72"/>
    <mergeCell ref="P73:P74"/>
    <mergeCell ref="Q73:Q74"/>
    <mergeCell ref="R73:R74"/>
    <mergeCell ref="S73:S74"/>
    <mergeCell ref="T73:T74"/>
    <mergeCell ref="U73:U74"/>
    <mergeCell ref="M72:M74"/>
    <mergeCell ref="N72:N74"/>
    <mergeCell ref="O72:O74"/>
    <mergeCell ref="P72:S72"/>
    <mergeCell ref="T72:W72"/>
    <mergeCell ref="X72:AA72"/>
    <mergeCell ref="V73:V74"/>
    <mergeCell ref="W73:W74"/>
    <mergeCell ref="X73:X74"/>
    <mergeCell ref="Y73:Y74"/>
    <mergeCell ref="Z73:Z74"/>
    <mergeCell ref="AA73:AA74"/>
    <mergeCell ref="AB73:AB74"/>
    <mergeCell ref="AC73:AC74"/>
    <mergeCell ref="AD73:AD74"/>
    <mergeCell ref="AE73:AE74"/>
    <mergeCell ref="AB72:AE72"/>
    <mergeCell ref="AF72:AI72"/>
    <mergeCell ref="AJ72:AM72"/>
    <mergeCell ref="AL73:AL74"/>
    <mergeCell ref="AM73:AM74"/>
    <mergeCell ref="AN73:AN74"/>
    <mergeCell ref="AO73:AO74"/>
    <mergeCell ref="AP73:AP74"/>
    <mergeCell ref="AQ73:AQ74"/>
    <mergeCell ref="AF73:AF74"/>
    <mergeCell ref="AG73:AG74"/>
    <mergeCell ref="AH73:AH74"/>
    <mergeCell ref="AI73:AI74"/>
    <mergeCell ref="AJ73:AJ74"/>
    <mergeCell ref="AK73:AK74"/>
    <mergeCell ref="AF76:AI76"/>
    <mergeCell ref="AJ76:AM76"/>
    <mergeCell ref="AN76:AQ76"/>
    <mergeCell ref="N75:N76"/>
    <mergeCell ref="O75:O76"/>
    <mergeCell ref="P76:S76"/>
    <mergeCell ref="T76:W76"/>
    <mergeCell ref="X76:AA76"/>
    <mergeCell ref="AB76:AE76"/>
    <mergeCell ref="H75:H76"/>
    <mergeCell ref="I75:I76"/>
    <mergeCell ref="J75:J76"/>
    <mergeCell ref="K75:K76"/>
    <mergeCell ref="L75:L76"/>
    <mergeCell ref="M75:M76"/>
    <mergeCell ref="AJ77:AM77"/>
    <mergeCell ref="AN77:AQ77"/>
    <mergeCell ref="K78:O78"/>
    <mergeCell ref="P78:S78"/>
    <mergeCell ref="T78:W78"/>
    <mergeCell ref="X78:AA78"/>
    <mergeCell ref="AB78:AE78"/>
    <mergeCell ref="AF78:AI78"/>
    <mergeCell ref="AJ78:AM78"/>
    <mergeCell ref="AN78:AQ78"/>
    <mergeCell ref="K77:O77"/>
    <mergeCell ref="P77:S77"/>
    <mergeCell ref="T77:W77"/>
    <mergeCell ref="X77:AA77"/>
    <mergeCell ref="AB77:AE77"/>
    <mergeCell ref="AF77:AI77"/>
    <mergeCell ref="E95:G95"/>
    <mergeCell ref="E96:G96"/>
    <mergeCell ref="AF96:AQ96"/>
    <mergeCell ref="E97:G97"/>
    <mergeCell ref="AF97:AQ97"/>
    <mergeCell ref="AF98:AQ98"/>
    <mergeCell ref="AJ79:AM79"/>
    <mergeCell ref="AN79:AQ79"/>
    <mergeCell ref="E85:K85"/>
    <mergeCell ref="AF91:AQ91"/>
    <mergeCell ref="E92:G92"/>
    <mergeCell ref="H92:AE93"/>
    <mergeCell ref="AF92:AQ92"/>
    <mergeCell ref="E93:G94"/>
    <mergeCell ref="K79:O79"/>
    <mergeCell ref="P79:S79"/>
    <mergeCell ref="T79:W79"/>
    <mergeCell ref="X79:AA79"/>
    <mergeCell ref="AB79:AE79"/>
    <mergeCell ref="AF79:AI79"/>
    <mergeCell ref="AF93:AQ93"/>
    <mergeCell ref="AF95:AQ95"/>
    <mergeCell ref="E98:G98"/>
    <mergeCell ref="H77:J79"/>
    <mergeCell ref="AF99:AQ99"/>
    <mergeCell ref="E101:E105"/>
    <mergeCell ref="F101:G105"/>
    <mergeCell ref="H101:J102"/>
    <mergeCell ref="K101:O101"/>
    <mergeCell ref="P101:AQ101"/>
    <mergeCell ref="K102:K105"/>
    <mergeCell ref="L102:O102"/>
    <mergeCell ref="P102:S102"/>
    <mergeCell ref="T102:W102"/>
    <mergeCell ref="X102:AA102"/>
    <mergeCell ref="AB102:AE102"/>
    <mergeCell ref="AF102:AI102"/>
    <mergeCell ref="AJ102:AM102"/>
    <mergeCell ref="AN102:AQ102"/>
    <mergeCell ref="H103:H105"/>
    <mergeCell ref="I103:I105"/>
    <mergeCell ref="J103:J105"/>
    <mergeCell ref="L103:L105"/>
    <mergeCell ref="M103:M105"/>
    <mergeCell ref="AH104:AH105"/>
    <mergeCell ref="W104:W105"/>
    <mergeCell ref="X104:X105"/>
    <mergeCell ref="Y104:Y105"/>
    <mergeCell ref="Z104:Z105"/>
    <mergeCell ref="AA104:AA105"/>
    <mergeCell ref="AB104:AB105"/>
    <mergeCell ref="N103:N105"/>
    <mergeCell ref="O103:O105"/>
    <mergeCell ref="P103:AQ103"/>
    <mergeCell ref="P104:P105"/>
    <mergeCell ref="Q104:Q105"/>
    <mergeCell ref="R104:R105"/>
    <mergeCell ref="S104:S105"/>
    <mergeCell ref="T104:T105"/>
    <mergeCell ref="U104:U105"/>
    <mergeCell ref="V104:V105"/>
    <mergeCell ref="F107:G107"/>
    <mergeCell ref="F108:G108"/>
    <mergeCell ref="F109:G109"/>
    <mergeCell ref="F110:G110"/>
    <mergeCell ref="F111:G111"/>
    <mergeCell ref="F112:G112"/>
    <mergeCell ref="AO104:AO105"/>
    <mergeCell ref="AP104:AP105"/>
    <mergeCell ref="AQ104:AQ105"/>
    <mergeCell ref="F106:G106"/>
    <mergeCell ref="H106:I106"/>
    <mergeCell ref="L106:O106"/>
    <mergeCell ref="P106:AQ106"/>
    <mergeCell ref="AI104:AI105"/>
    <mergeCell ref="AJ104:AJ105"/>
    <mergeCell ref="AK104:AK105"/>
    <mergeCell ref="AL104:AL105"/>
    <mergeCell ref="AM104:AM105"/>
    <mergeCell ref="AN104:AN105"/>
    <mergeCell ref="AC104:AC105"/>
    <mergeCell ref="AD104:AD105"/>
    <mergeCell ref="AE104:AE105"/>
    <mergeCell ref="AF104:AF105"/>
    <mergeCell ref="AG104:AG105"/>
    <mergeCell ref="F119:G119"/>
    <mergeCell ref="F120:G120"/>
    <mergeCell ref="F122:G122"/>
    <mergeCell ref="F123:G123"/>
    <mergeCell ref="F125:G125"/>
    <mergeCell ref="F128:G129"/>
    <mergeCell ref="F113:G113"/>
    <mergeCell ref="F114:G114"/>
    <mergeCell ref="F115:G115"/>
    <mergeCell ref="F116:G116"/>
    <mergeCell ref="F117:G117"/>
    <mergeCell ref="F118:G118"/>
    <mergeCell ref="AF129:AI129"/>
    <mergeCell ref="AJ129:AM129"/>
    <mergeCell ref="AN129:AQ129"/>
    <mergeCell ref="E130:G137"/>
    <mergeCell ref="H130:H132"/>
    <mergeCell ref="I130:I132"/>
    <mergeCell ref="J130:J132"/>
    <mergeCell ref="K130:K132"/>
    <mergeCell ref="L130:L132"/>
    <mergeCell ref="M130:M132"/>
    <mergeCell ref="N128:N129"/>
    <mergeCell ref="O128:O129"/>
    <mergeCell ref="P129:S129"/>
    <mergeCell ref="T129:W129"/>
    <mergeCell ref="X129:AA129"/>
    <mergeCell ref="AB129:AE129"/>
    <mergeCell ref="H128:H129"/>
    <mergeCell ref="I128:I129"/>
    <mergeCell ref="J128:J129"/>
    <mergeCell ref="K128:K129"/>
    <mergeCell ref="L128:L129"/>
    <mergeCell ref="M128:M129"/>
    <mergeCell ref="AF130:AI130"/>
    <mergeCell ref="AJ130:AM130"/>
    <mergeCell ref="AN130:AQ130"/>
    <mergeCell ref="P131:P132"/>
    <mergeCell ref="Q131:Q132"/>
    <mergeCell ref="R131:R132"/>
    <mergeCell ref="S131:S132"/>
    <mergeCell ref="T131:T132"/>
    <mergeCell ref="U131:U132"/>
    <mergeCell ref="V131:V132"/>
    <mergeCell ref="P130:S130"/>
    <mergeCell ref="T130:W130"/>
    <mergeCell ref="X130:AA130"/>
    <mergeCell ref="AB130:AE130"/>
    <mergeCell ref="W131:W132"/>
    <mergeCell ref="X131:X132"/>
    <mergeCell ref="Y131:Y132"/>
    <mergeCell ref="Z131:Z132"/>
    <mergeCell ref="AM131:AM132"/>
    <mergeCell ref="AN131:AN132"/>
    <mergeCell ref="AO131:AO132"/>
    <mergeCell ref="AP131:AP132"/>
    <mergeCell ref="AQ131:AQ132"/>
    <mergeCell ref="AK131:AK132"/>
    <mergeCell ref="AL131:AL132"/>
    <mergeCell ref="H133:H134"/>
    <mergeCell ref="I133:I134"/>
    <mergeCell ref="J133:J134"/>
    <mergeCell ref="K133:K134"/>
    <mergeCell ref="L133:L134"/>
    <mergeCell ref="AG131:AG132"/>
    <mergeCell ref="AH131:AH132"/>
    <mergeCell ref="AI131:AI132"/>
    <mergeCell ref="AJ131:AJ132"/>
    <mergeCell ref="AA131:AA132"/>
    <mergeCell ref="AB131:AB132"/>
    <mergeCell ref="AC131:AC132"/>
    <mergeCell ref="AD131:AD132"/>
    <mergeCell ref="AE131:AE132"/>
    <mergeCell ref="AF131:AF132"/>
    <mergeCell ref="N130:N132"/>
    <mergeCell ref="O130:O132"/>
    <mergeCell ref="AB134:AE134"/>
    <mergeCell ref="AF134:AI134"/>
    <mergeCell ref="AJ134:AM134"/>
    <mergeCell ref="AN134:AQ134"/>
    <mergeCell ref="H135:J137"/>
    <mergeCell ref="K135:O135"/>
    <mergeCell ref="P135:S135"/>
    <mergeCell ref="T135:W135"/>
    <mergeCell ref="X135:AA135"/>
    <mergeCell ref="AB135:AE135"/>
    <mergeCell ref="M133:M134"/>
    <mergeCell ref="N133:N134"/>
    <mergeCell ref="O133:O134"/>
    <mergeCell ref="P134:S134"/>
    <mergeCell ref="T134:W134"/>
    <mergeCell ref="X134:AA134"/>
    <mergeCell ref="AF135:AI135"/>
    <mergeCell ref="AJ135:AM135"/>
    <mergeCell ref="AN135:AQ135"/>
    <mergeCell ref="K136:O136"/>
    <mergeCell ref="P136:S136"/>
    <mergeCell ref="T136:W136"/>
    <mergeCell ref="X136:AA136"/>
    <mergeCell ref="AB136:AE136"/>
    <mergeCell ref="AF136:AI136"/>
    <mergeCell ref="AJ136:AM136"/>
    <mergeCell ref="AN136:AQ136"/>
    <mergeCell ref="K137:O137"/>
    <mergeCell ref="P137:S137"/>
    <mergeCell ref="T137:W137"/>
    <mergeCell ref="X137:AA137"/>
    <mergeCell ref="AB137:AE137"/>
    <mergeCell ref="AF137:AI137"/>
    <mergeCell ref="AJ137:AM137"/>
    <mergeCell ref="AN137:AQ137"/>
    <mergeCell ref="E153:G153"/>
    <mergeCell ref="E154:G154"/>
    <mergeCell ref="AF154:AQ154"/>
    <mergeCell ref="E155:G155"/>
    <mergeCell ref="AF155:AQ155"/>
    <mergeCell ref="AF156:AQ156"/>
    <mergeCell ref="E143:K143"/>
    <mergeCell ref="AF149:AQ149"/>
    <mergeCell ref="E150:G150"/>
    <mergeCell ref="H150:AE151"/>
    <mergeCell ref="AF150:AQ150"/>
    <mergeCell ref="E151:G152"/>
    <mergeCell ref="AF157:AQ157"/>
    <mergeCell ref="E159:E163"/>
    <mergeCell ref="F159:G163"/>
    <mergeCell ref="H159:J160"/>
    <mergeCell ref="K159:O159"/>
    <mergeCell ref="P159:AQ159"/>
    <mergeCell ref="K160:K163"/>
    <mergeCell ref="L160:O160"/>
    <mergeCell ref="P160:S160"/>
    <mergeCell ref="T160:W160"/>
    <mergeCell ref="X160:AA160"/>
    <mergeCell ref="AB160:AE160"/>
    <mergeCell ref="AF160:AI160"/>
    <mergeCell ref="AJ160:AM160"/>
    <mergeCell ref="AN160:AQ160"/>
    <mergeCell ref="H161:H163"/>
    <mergeCell ref="I161:I163"/>
    <mergeCell ref="J161:J163"/>
    <mergeCell ref="L161:L163"/>
    <mergeCell ref="M161:M163"/>
    <mergeCell ref="AH162:AH163"/>
    <mergeCell ref="W162:W163"/>
    <mergeCell ref="X162:X163"/>
    <mergeCell ref="Y162:Y163"/>
    <mergeCell ref="Z162:Z163"/>
    <mergeCell ref="AA162:AA163"/>
    <mergeCell ref="AB162:AB163"/>
    <mergeCell ref="N161:N163"/>
    <mergeCell ref="O161:O163"/>
    <mergeCell ref="P161:AQ161"/>
    <mergeCell ref="P162:P163"/>
    <mergeCell ref="Q162:Q163"/>
    <mergeCell ref="R162:R163"/>
    <mergeCell ref="S162:S163"/>
    <mergeCell ref="T162:T163"/>
    <mergeCell ref="U162:U163"/>
    <mergeCell ref="V162:V163"/>
    <mergeCell ref="F180:G180"/>
    <mergeCell ref="F181:G181"/>
    <mergeCell ref="F182:G183"/>
    <mergeCell ref="H182:H183"/>
    <mergeCell ref="I182:I183"/>
    <mergeCell ref="J182:J183"/>
    <mergeCell ref="AO162:AO163"/>
    <mergeCell ref="AP162:AP163"/>
    <mergeCell ref="AQ162:AQ163"/>
    <mergeCell ref="F164:G164"/>
    <mergeCell ref="H164:I164"/>
    <mergeCell ref="L164:O164"/>
    <mergeCell ref="P164:AQ164"/>
    <mergeCell ref="AI162:AI163"/>
    <mergeCell ref="AJ162:AJ163"/>
    <mergeCell ref="AK162:AK163"/>
    <mergeCell ref="AL162:AL163"/>
    <mergeCell ref="AM162:AM163"/>
    <mergeCell ref="AN162:AN163"/>
    <mergeCell ref="AC162:AC163"/>
    <mergeCell ref="AD162:AD163"/>
    <mergeCell ref="AE162:AE163"/>
    <mergeCell ref="AF162:AF163"/>
    <mergeCell ref="AG162:AG163"/>
    <mergeCell ref="T183:W183"/>
    <mergeCell ref="X183:AA183"/>
    <mergeCell ref="AB183:AE183"/>
    <mergeCell ref="AF183:AI183"/>
    <mergeCell ref="AJ183:AM183"/>
    <mergeCell ref="AN183:AQ183"/>
    <mergeCell ref="K182:K183"/>
    <mergeCell ref="L182:L183"/>
    <mergeCell ref="M182:M183"/>
    <mergeCell ref="N182:N183"/>
    <mergeCell ref="O182:O183"/>
    <mergeCell ref="P183:S183"/>
    <mergeCell ref="AD185:AD186"/>
    <mergeCell ref="AE185:AE186"/>
    <mergeCell ref="AB184:AE184"/>
    <mergeCell ref="E184:G191"/>
    <mergeCell ref="H184:H186"/>
    <mergeCell ref="I184:I186"/>
    <mergeCell ref="J184:J186"/>
    <mergeCell ref="K184:K186"/>
    <mergeCell ref="L184:L186"/>
    <mergeCell ref="H187:H188"/>
    <mergeCell ref="I187:I188"/>
    <mergeCell ref="J187:J188"/>
    <mergeCell ref="K187:K188"/>
    <mergeCell ref="X184:AA184"/>
    <mergeCell ref="V185:V186"/>
    <mergeCell ref="W185:W186"/>
    <mergeCell ref="X185:X186"/>
    <mergeCell ref="Y185:Y186"/>
    <mergeCell ref="Z185:Z186"/>
    <mergeCell ref="AA185:AA186"/>
    <mergeCell ref="AB185:AB186"/>
    <mergeCell ref="AC185:AC186"/>
    <mergeCell ref="P185:P186"/>
    <mergeCell ref="Q185:Q186"/>
    <mergeCell ref="R185:R186"/>
    <mergeCell ref="S185:S186"/>
    <mergeCell ref="T185:T186"/>
    <mergeCell ref="U185:U186"/>
    <mergeCell ref="M184:M186"/>
    <mergeCell ref="N184:N186"/>
    <mergeCell ref="O184:O186"/>
    <mergeCell ref="P184:S184"/>
    <mergeCell ref="T184:W184"/>
    <mergeCell ref="AF184:AI184"/>
    <mergeCell ref="AJ184:AM184"/>
    <mergeCell ref="AL185:AL186"/>
    <mergeCell ref="AM185:AM186"/>
    <mergeCell ref="AN185:AN186"/>
    <mergeCell ref="AO185:AO186"/>
    <mergeCell ref="AP185:AP186"/>
    <mergeCell ref="AQ185:AQ186"/>
    <mergeCell ref="AF185:AF186"/>
    <mergeCell ref="AG185:AG186"/>
    <mergeCell ref="AH185:AH186"/>
    <mergeCell ref="AI185:AI186"/>
    <mergeCell ref="AJ185:AJ186"/>
    <mergeCell ref="AK185:AK186"/>
    <mergeCell ref="AN184:AQ184"/>
    <mergeCell ref="AJ188:AM188"/>
    <mergeCell ref="AN188:AQ188"/>
    <mergeCell ref="H189:J191"/>
    <mergeCell ref="K189:O189"/>
    <mergeCell ref="P189:S189"/>
    <mergeCell ref="T189:W189"/>
    <mergeCell ref="X189:AA189"/>
    <mergeCell ref="L187:L188"/>
    <mergeCell ref="M187:M188"/>
    <mergeCell ref="N187:N188"/>
    <mergeCell ref="O187:O188"/>
    <mergeCell ref="P188:S188"/>
    <mergeCell ref="T188:W188"/>
    <mergeCell ref="K190:O190"/>
    <mergeCell ref="P190:S190"/>
    <mergeCell ref="T190:W190"/>
    <mergeCell ref="X190:AA190"/>
    <mergeCell ref="AB190:AE190"/>
    <mergeCell ref="AF190:AI190"/>
    <mergeCell ref="X188:AA188"/>
    <mergeCell ref="AB188:AE188"/>
    <mergeCell ref="AF188:AI188"/>
    <mergeCell ref="E99:G99"/>
    <mergeCell ref="AF151:AQ151"/>
    <mergeCell ref="AF153:AQ153"/>
    <mergeCell ref="E156:G156"/>
    <mergeCell ref="E157:G157"/>
    <mergeCell ref="E197:K197"/>
    <mergeCell ref="AF203:AQ203"/>
    <mergeCell ref="AF2:AQ2"/>
    <mergeCell ref="AF4:AQ4"/>
    <mergeCell ref="AF8:AQ8"/>
    <mergeCell ref="AJ190:AM190"/>
    <mergeCell ref="AN190:AQ190"/>
    <mergeCell ref="K191:O191"/>
    <mergeCell ref="P191:S191"/>
    <mergeCell ref="T191:W191"/>
    <mergeCell ref="X191:AA191"/>
    <mergeCell ref="AB191:AE191"/>
    <mergeCell ref="AF191:AI191"/>
    <mergeCell ref="AJ191:AM191"/>
    <mergeCell ref="AN191:AQ191"/>
    <mergeCell ref="AB189:AE189"/>
    <mergeCell ref="AF189:AI189"/>
    <mergeCell ref="AJ189:AM189"/>
    <mergeCell ref="AN189:AQ18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3" manualBreakCount="3">
    <brk id="47" max="16383" man="1"/>
    <brk id="91" max="16383" man="1"/>
    <brk id="149" max="16383" man="1"/>
  </rowBreaks>
  <colBreaks count="1" manualBreakCount="1">
    <brk id="4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R47"/>
  <sheetViews>
    <sheetView zoomScale="60" zoomScaleNormal="60" workbookViewId="0">
      <selection activeCell="B2" sqref="B2:AN34"/>
    </sheetView>
  </sheetViews>
  <sheetFormatPr defaultColWidth="11.42578125" defaultRowHeight="18" customHeight="1" x14ac:dyDescent="0.2"/>
  <cols>
    <col min="1" max="1" width="5.140625" style="154" customWidth="1"/>
    <col min="2" max="2" width="4.42578125" style="7" customWidth="1"/>
    <col min="3" max="3" width="32.5703125" style="7" customWidth="1"/>
    <col min="4" max="4" width="38.5703125" style="7" customWidth="1"/>
    <col min="5" max="5" width="6.42578125" style="7" customWidth="1"/>
    <col min="6" max="6" width="6" style="7" customWidth="1"/>
    <col min="7" max="7" width="9" style="7" customWidth="1"/>
    <col min="8" max="12" width="7.28515625" style="7" customWidth="1"/>
    <col min="13" max="40" width="4.28515625" style="7" customWidth="1"/>
    <col min="41" max="42" width="5.85546875" style="7" customWidth="1"/>
    <col min="43" max="45" width="11.42578125" style="7" customWidth="1"/>
    <col min="46" max="46" width="37.28515625" style="7" bestFit="1" customWidth="1"/>
    <col min="47" max="49" width="11.42578125" style="7" customWidth="1"/>
    <col min="50" max="50" width="37.28515625" style="7" bestFit="1" customWidth="1"/>
    <col min="51" max="52" width="14.140625" style="7" customWidth="1"/>
    <col min="53" max="53" width="17.28515625" style="7" customWidth="1"/>
    <col min="54" max="55" width="11.42578125" style="7" customWidth="1"/>
    <col min="56" max="56" width="59.7109375" style="7" bestFit="1" customWidth="1"/>
    <col min="57" max="16384" width="11.42578125" style="7"/>
  </cols>
  <sheetData>
    <row r="2" spans="2:44" ht="24" customHeight="1" x14ac:dyDescent="0.2">
      <c r="B2" s="512" t="s">
        <v>290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/>
      <c r="AE2" s="512"/>
      <c r="AF2" s="512"/>
      <c r="AG2" s="512"/>
      <c r="AH2" s="512"/>
      <c r="AI2" s="512"/>
      <c r="AJ2" s="512"/>
      <c r="AK2" s="512"/>
      <c r="AL2" s="512"/>
      <c r="AM2" s="512"/>
      <c r="AN2" s="512"/>
    </row>
    <row r="3" spans="2:44" ht="35.25" customHeight="1" thickBot="1" x14ac:dyDescent="0.25"/>
    <row r="4" spans="2:44" ht="18" customHeight="1" x14ac:dyDescent="0.2">
      <c r="B4" s="447"/>
      <c r="C4" s="448"/>
      <c r="D4" s="449"/>
      <c r="E4" s="450" t="s">
        <v>204</v>
      </c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2"/>
      <c r="AC4" s="456" t="s">
        <v>205</v>
      </c>
      <c r="AD4" s="457"/>
      <c r="AE4" s="457"/>
      <c r="AF4" s="457"/>
      <c r="AG4" s="457"/>
      <c r="AH4" s="457"/>
      <c r="AI4" s="457"/>
      <c r="AJ4" s="457"/>
      <c r="AK4" s="457"/>
      <c r="AL4" s="457"/>
      <c r="AM4" s="457"/>
      <c r="AN4" s="458"/>
    </row>
    <row r="5" spans="2:44" ht="18" customHeight="1" x14ac:dyDescent="0.2">
      <c r="B5" s="459" t="s">
        <v>127</v>
      </c>
      <c r="C5" s="460"/>
      <c r="D5" s="461"/>
      <c r="E5" s="453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5"/>
      <c r="AC5" s="309"/>
      <c r="AD5" s="310"/>
      <c r="AE5" s="310"/>
      <c r="AF5" s="310"/>
      <c r="AG5" s="310"/>
      <c r="AH5" s="310"/>
      <c r="AI5" s="310"/>
      <c r="AJ5" s="310"/>
      <c r="AK5" s="310"/>
      <c r="AL5" s="310"/>
      <c r="AM5" s="310"/>
      <c r="AN5" s="311"/>
    </row>
    <row r="6" spans="2:44" ht="24" customHeight="1" x14ac:dyDescent="0.2">
      <c r="B6" s="459"/>
      <c r="C6" s="460"/>
      <c r="D6" s="461"/>
      <c r="E6" s="245"/>
      <c r="F6" s="247"/>
      <c r="G6" s="247"/>
      <c r="H6" s="247"/>
      <c r="I6" s="9"/>
      <c r="J6" s="247"/>
      <c r="K6" s="247"/>
      <c r="L6" s="247"/>
      <c r="M6" s="10"/>
      <c r="N6" s="247"/>
      <c r="O6" s="247"/>
      <c r="P6" s="10"/>
      <c r="Q6" s="247"/>
      <c r="R6" s="247"/>
      <c r="S6" s="247"/>
      <c r="T6" s="247"/>
      <c r="U6" s="247"/>
      <c r="V6" s="247"/>
      <c r="W6" s="247"/>
      <c r="X6" s="247"/>
      <c r="Y6" s="248"/>
      <c r="Z6" s="248"/>
      <c r="AA6" s="248"/>
      <c r="AB6" s="248"/>
      <c r="AC6" s="241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3"/>
    </row>
    <row r="7" spans="2:44" ht="18" customHeight="1" x14ac:dyDescent="0.2">
      <c r="B7" s="315" t="s">
        <v>60</v>
      </c>
      <c r="C7" s="316"/>
      <c r="D7" s="317"/>
      <c r="E7" s="245" t="s">
        <v>81</v>
      </c>
      <c r="F7" s="247"/>
      <c r="G7" s="247"/>
      <c r="H7" s="247"/>
      <c r="I7" s="9" t="s">
        <v>82</v>
      </c>
      <c r="J7" s="247"/>
      <c r="K7" s="247"/>
      <c r="L7" s="247"/>
      <c r="M7" s="10"/>
      <c r="N7" s="247"/>
      <c r="O7" s="247"/>
      <c r="P7" s="247"/>
      <c r="Q7" s="247"/>
      <c r="R7" s="247"/>
      <c r="S7" s="247"/>
      <c r="T7" s="247"/>
      <c r="U7" s="247"/>
      <c r="V7" s="247"/>
      <c r="W7" s="247"/>
      <c r="X7" s="245"/>
      <c r="Y7" s="11"/>
      <c r="Z7" s="246"/>
      <c r="AA7" s="246"/>
      <c r="AB7" s="246"/>
      <c r="AC7" s="312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4"/>
    </row>
    <row r="8" spans="2:44" ht="18" customHeight="1" x14ac:dyDescent="0.2">
      <c r="B8" s="441" t="s">
        <v>78</v>
      </c>
      <c r="C8" s="442"/>
      <c r="D8" s="443"/>
      <c r="E8" s="245" t="s">
        <v>63</v>
      </c>
      <c r="F8" s="244"/>
      <c r="G8" s="244"/>
      <c r="H8" s="244"/>
      <c r="I8" s="9" t="s">
        <v>80</v>
      </c>
      <c r="J8" s="11"/>
      <c r="K8" s="244"/>
      <c r="L8" s="9"/>
      <c r="M8" s="9"/>
      <c r="O8" s="9"/>
      <c r="P8" s="9"/>
      <c r="Q8" s="9"/>
      <c r="R8" s="9"/>
      <c r="S8" s="9"/>
      <c r="T8" s="9"/>
      <c r="U8" s="9"/>
      <c r="V8" s="9"/>
      <c r="W8" s="245"/>
      <c r="X8" s="245"/>
      <c r="Y8" s="11"/>
      <c r="Z8" s="246"/>
      <c r="AA8" s="246"/>
      <c r="AB8" s="246"/>
      <c r="AC8" s="312" t="s">
        <v>206</v>
      </c>
      <c r="AD8" s="313"/>
      <c r="AE8" s="313"/>
      <c r="AF8" s="313"/>
      <c r="AG8" s="313"/>
      <c r="AH8" s="313"/>
      <c r="AI8" s="313"/>
      <c r="AJ8" s="313"/>
      <c r="AK8" s="313"/>
      <c r="AL8" s="313"/>
      <c r="AM8" s="313"/>
      <c r="AN8" s="314"/>
    </row>
    <row r="9" spans="2:44" ht="18" customHeight="1" x14ac:dyDescent="0.2">
      <c r="B9" s="315" t="s">
        <v>56</v>
      </c>
      <c r="C9" s="316"/>
      <c r="D9" s="317"/>
      <c r="E9" s="245" t="s">
        <v>62</v>
      </c>
      <c r="F9" s="244"/>
      <c r="G9" s="244"/>
      <c r="H9" s="245"/>
      <c r="I9" s="9" t="s">
        <v>77</v>
      </c>
      <c r="J9" s="11"/>
      <c r="K9" s="9"/>
      <c r="L9" s="9"/>
      <c r="M9" s="8"/>
      <c r="O9" s="244"/>
      <c r="P9" s="9"/>
      <c r="Q9" s="9"/>
      <c r="R9" s="9"/>
      <c r="S9" s="9"/>
      <c r="T9" s="9"/>
      <c r="U9" s="9"/>
      <c r="V9" s="9"/>
      <c r="W9" s="245"/>
      <c r="X9" s="245"/>
      <c r="Y9" s="11"/>
      <c r="Z9" s="245"/>
      <c r="AA9" s="245"/>
      <c r="AB9" s="245"/>
      <c r="AC9" s="312" t="s">
        <v>207</v>
      </c>
      <c r="AD9" s="313"/>
      <c r="AE9" s="313"/>
      <c r="AF9" s="313"/>
      <c r="AG9" s="313"/>
      <c r="AH9" s="313"/>
      <c r="AI9" s="313"/>
      <c r="AJ9" s="313"/>
      <c r="AK9" s="313"/>
      <c r="AL9" s="313"/>
      <c r="AM9" s="313"/>
      <c r="AN9" s="314"/>
    </row>
    <row r="10" spans="2:44" ht="18" customHeight="1" x14ac:dyDescent="0.2">
      <c r="B10" s="315"/>
      <c r="C10" s="316"/>
      <c r="D10" s="317"/>
      <c r="E10" s="245" t="s">
        <v>0</v>
      </c>
      <c r="F10" s="245"/>
      <c r="G10" s="245"/>
      <c r="H10" s="245"/>
      <c r="I10" s="9" t="s">
        <v>89</v>
      </c>
      <c r="J10" s="11"/>
      <c r="K10" s="9"/>
      <c r="L10" s="9"/>
      <c r="M10" s="9"/>
      <c r="O10" s="244"/>
      <c r="P10" s="9"/>
      <c r="Q10" s="9"/>
      <c r="R10" s="9"/>
      <c r="S10" s="9"/>
      <c r="T10" s="9"/>
      <c r="U10" s="9"/>
      <c r="V10" s="9"/>
      <c r="W10" s="245"/>
      <c r="X10" s="245"/>
      <c r="Y10" s="11"/>
      <c r="Z10" s="245"/>
      <c r="AA10" s="245"/>
      <c r="AB10" s="245"/>
      <c r="AC10" s="444"/>
      <c r="AD10" s="445"/>
      <c r="AE10" s="445"/>
      <c r="AF10" s="445"/>
      <c r="AG10" s="445"/>
      <c r="AH10" s="445"/>
      <c r="AI10" s="445"/>
      <c r="AJ10" s="445"/>
      <c r="AK10" s="445"/>
      <c r="AL10" s="445"/>
      <c r="AM10" s="445"/>
      <c r="AN10" s="446"/>
    </row>
    <row r="11" spans="2:44" ht="18" customHeight="1" thickBot="1" x14ac:dyDescent="0.25">
      <c r="B11" s="306"/>
      <c r="C11" s="307"/>
      <c r="D11" s="308"/>
      <c r="E11" s="12"/>
      <c r="F11" s="245"/>
      <c r="G11" s="245"/>
      <c r="H11" s="245"/>
      <c r="I11" s="9"/>
      <c r="J11" s="13"/>
      <c r="K11" s="13"/>
      <c r="L11" s="13"/>
      <c r="M11" s="13"/>
      <c r="O11" s="9"/>
      <c r="P11" s="9"/>
      <c r="Q11" s="9"/>
      <c r="R11" s="9"/>
      <c r="S11" s="9"/>
      <c r="T11" s="9"/>
      <c r="U11" s="9"/>
      <c r="V11" s="9"/>
      <c r="W11" s="245"/>
      <c r="X11" s="245"/>
      <c r="Y11" s="11"/>
      <c r="Z11" s="245"/>
      <c r="AA11" s="245"/>
      <c r="AB11" s="245"/>
      <c r="AC11" s="323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5"/>
    </row>
    <row r="12" spans="2:44" ht="10.5" customHeight="1" thickBo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Q12" s="42"/>
      <c r="AR12" s="42"/>
    </row>
    <row r="13" spans="2:44" ht="18" customHeight="1" x14ac:dyDescent="0.2">
      <c r="B13" s="509" t="s">
        <v>1</v>
      </c>
      <c r="C13" s="421" t="s">
        <v>2</v>
      </c>
      <c r="D13" s="422"/>
      <c r="E13" s="427" t="s">
        <v>3</v>
      </c>
      <c r="F13" s="428"/>
      <c r="G13" s="429"/>
      <c r="H13" s="359" t="s">
        <v>4</v>
      </c>
      <c r="I13" s="347"/>
      <c r="J13" s="347"/>
      <c r="K13" s="347"/>
      <c r="L13" s="347"/>
      <c r="M13" s="359" t="s">
        <v>5</v>
      </c>
      <c r="N13" s="347"/>
      <c r="O13" s="347"/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8"/>
    </row>
    <row r="14" spans="2:44" ht="18" customHeight="1" x14ac:dyDescent="0.2">
      <c r="B14" s="510"/>
      <c r="C14" s="423"/>
      <c r="D14" s="424"/>
      <c r="E14" s="430"/>
      <c r="F14" s="431"/>
      <c r="G14" s="432"/>
      <c r="H14" s="497" t="s">
        <v>6</v>
      </c>
      <c r="I14" s="367" t="s">
        <v>7</v>
      </c>
      <c r="J14" s="367"/>
      <c r="K14" s="367"/>
      <c r="L14" s="369"/>
      <c r="M14" s="435" t="s">
        <v>118</v>
      </c>
      <c r="N14" s="436"/>
      <c r="O14" s="436"/>
      <c r="P14" s="437"/>
      <c r="Q14" s="435" t="s">
        <v>119</v>
      </c>
      <c r="R14" s="436"/>
      <c r="S14" s="436"/>
      <c r="T14" s="437"/>
      <c r="U14" s="435" t="s">
        <v>120</v>
      </c>
      <c r="V14" s="436"/>
      <c r="W14" s="436"/>
      <c r="X14" s="437"/>
      <c r="Y14" s="435" t="s">
        <v>121</v>
      </c>
      <c r="Z14" s="436"/>
      <c r="AA14" s="436"/>
      <c r="AB14" s="437"/>
      <c r="AC14" s="435" t="s">
        <v>122</v>
      </c>
      <c r="AD14" s="436"/>
      <c r="AE14" s="436"/>
      <c r="AF14" s="437"/>
      <c r="AG14" s="435" t="s">
        <v>123</v>
      </c>
      <c r="AH14" s="436"/>
      <c r="AI14" s="436"/>
      <c r="AJ14" s="437"/>
      <c r="AK14" s="435" t="s">
        <v>124</v>
      </c>
      <c r="AL14" s="436"/>
      <c r="AM14" s="436"/>
      <c r="AN14" s="437"/>
    </row>
    <row r="15" spans="2:44" ht="18" customHeight="1" x14ac:dyDescent="0.2">
      <c r="B15" s="510"/>
      <c r="C15" s="423"/>
      <c r="D15" s="424"/>
      <c r="E15" s="378" t="s">
        <v>8</v>
      </c>
      <c r="F15" s="438" t="s">
        <v>9</v>
      </c>
      <c r="G15" s="362" t="s">
        <v>59</v>
      </c>
      <c r="H15" s="385"/>
      <c r="I15" s="367" t="s">
        <v>10</v>
      </c>
      <c r="J15" s="367" t="s">
        <v>11</v>
      </c>
      <c r="K15" s="367" t="s">
        <v>12</v>
      </c>
      <c r="L15" s="369" t="s">
        <v>54</v>
      </c>
      <c r="M15" s="415" t="s">
        <v>86</v>
      </c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6"/>
      <c r="AN15" s="417"/>
    </row>
    <row r="16" spans="2:44" ht="18" customHeight="1" x14ac:dyDescent="0.2">
      <c r="B16" s="510"/>
      <c r="C16" s="423"/>
      <c r="D16" s="424"/>
      <c r="E16" s="378"/>
      <c r="F16" s="439"/>
      <c r="G16" s="383"/>
      <c r="H16" s="385"/>
      <c r="I16" s="367"/>
      <c r="J16" s="367"/>
      <c r="K16" s="367"/>
      <c r="L16" s="369"/>
      <c r="M16" s="364" t="s">
        <v>10</v>
      </c>
      <c r="N16" s="366" t="s">
        <v>11</v>
      </c>
      <c r="O16" s="360" t="s">
        <v>13</v>
      </c>
      <c r="P16" s="362" t="s">
        <v>57</v>
      </c>
      <c r="Q16" s="364" t="s">
        <v>10</v>
      </c>
      <c r="R16" s="366" t="s">
        <v>11</v>
      </c>
      <c r="S16" s="360" t="s">
        <v>13</v>
      </c>
      <c r="T16" s="362" t="s">
        <v>57</v>
      </c>
      <c r="U16" s="364" t="s">
        <v>10</v>
      </c>
      <c r="V16" s="366" t="s">
        <v>11</v>
      </c>
      <c r="W16" s="360" t="s">
        <v>13</v>
      </c>
      <c r="X16" s="362" t="s">
        <v>57</v>
      </c>
      <c r="Y16" s="364" t="s">
        <v>10</v>
      </c>
      <c r="Z16" s="366" t="s">
        <v>11</v>
      </c>
      <c r="AA16" s="360" t="s">
        <v>13</v>
      </c>
      <c r="AB16" s="362" t="s">
        <v>57</v>
      </c>
      <c r="AC16" s="364" t="s">
        <v>10</v>
      </c>
      <c r="AD16" s="366" t="s">
        <v>11</v>
      </c>
      <c r="AE16" s="360" t="s">
        <v>13</v>
      </c>
      <c r="AF16" s="362" t="s">
        <v>57</v>
      </c>
      <c r="AG16" s="364" t="s">
        <v>10</v>
      </c>
      <c r="AH16" s="366" t="s">
        <v>11</v>
      </c>
      <c r="AI16" s="360" t="s">
        <v>13</v>
      </c>
      <c r="AJ16" s="362" t="s">
        <v>57</v>
      </c>
      <c r="AK16" s="364" t="s">
        <v>10</v>
      </c>
      <c r="AL16" s="366" t="s">
        <v>11</v>
      </c>
      <c r="AM16" s="360" t="s">
        <v>13</v>
      </c>
      <c r="AN16" s="362" t="s">
        <v>57</v>
      </c>
      <c r="AQ16" s="42"/>
      <c r="AR16" s="42"/>
    </row>
    <row r="17" spans="2:40" ht="18" customHeight="1" thickBot="1" x14ac:dyDescent="0.25">
      <c r="B17" s="511"/>
      <c r="C17" s="425"/>
      <c r="D17" s="426"/>
      <c r="E17" s="379"/>
      <c r="F17" s="440"/>
      <c r="G17" s="363"/>
      <c r="H17" s="386"/>
      <c r="I17" s="368"/>
      <c r="J17" s="368"/>
      <c r="K17" s="368"/>
      <c r="L17" s="329"/>
      <c r="M17" s="365"/>
      <c r="N17" s="350"/>
      <c r="O17" s="361"/>
      <c r="P17" s="363"/>
      <c r="Q17" s="365"/>
      <c r="R17" s="350"/>
      <c r="S17" s="361"/>
      <c r="T17" s="363"/>
      <c r="U17" s="365"/>
      <c r="V17" s="350"/>
      <c r="W17" s="361"/>
      <c r="X17" s="363"/>
      <c r="Y17" s="365"/>
      <c r="Z17" s="350"/>
      <c r="AA17" s="361"/>
      <c r="AB17" s="363"/>
      <c r="AC17" s="365"/>
      <c r="AD17" s="350"/>
      <c r="AE17" s="361"/>
      <c r="AF17" s="363"/>
      <c r="AG17" s="365"/>
      <c r="AH17" s="350"/>
      <c r="AI17" s="361"/>
      <c r="AJ17" s="363"/>
      <c r="AK17" s="365"/>
      <c r="AL17" s="350"/>
      <c r="AM17" s="361"/>
      <c r="AN17" s="363"/>
    </row>
    <row r="18" spans="2:40" ht="18" customHeight="1" x14ac:dyDescent="0.2">
      <c r="B18" s="25" t="s">
        <v>182</v>
      </c>
      <c r="C18" s="202" t="s">
        <v>91</v>
      </c>
      <c r="D18" s="203" t="s">
        <v>165</v>
      </c>
      <c r="E18" s="164"/>
      <c r="F18" s="132">
        <v>2</v>
      </c>
      <c r="G18" s="27">
        <v>3</v>
      </c>
      <c r="H18" s="138">
        <f t="shared" ref="H18:H32" si="0">SUM(I18:L18)</f>
        <v>30</v>
      </c>
      <c r="I18" s="135">
        <f t="shared" ref="I18:I32" si="1">SUM(M18,Q18,U18,Y18,AC18,AG18,AK18)</f>
        <v>15</v>
      </c>
      <c r="J18" s="135">
        <f t="shared" ref="J18:J32" si="2">SUM(N18,R18,V18,Z18,AD18,AH18,AL18)</f>
        <v>0</v>
      </c>
      <c r="K18" s="135">
        <f t="shared" ref="K18:K32" si="3">SUM(O18,S18,W18,AA18,AE18,AI18,AM18)</f>
        <v>15</v>
      </c>
      <c r="L18" s="135">
        <f t="shared" ref="L18:L32" si="4">SUM(P18,T18,X18,AB18,AF18,AJ18,AN18)</f>
        <v>0</v>
      </c>
      <c r="M18" s="25">
        <v>15</v>
      </c>
      <c r="N18" s="135"/>
      <c r="O18" s="135">
        <v>15</v>
      </c>
      <c r="P18" s="136"/>
      <c r="Q18" s="156"/>
      <c r="R18" s="135"/>
      <c r="S18" s="135"/>
      <c r="T18" s="136"/>
      <c r="U18" s="138"/>
      <c r="V18" s="135"/>
      <c r="W18" s="135"/>
      <c r="X18" s="136"/>
      <c r="Y18" s="138"/>
      <c r="Z18" s="135"/>
      <c r="AA18" s="135"/>
      <c r="AB18" s="136"/>
      <c r="AC18" s="138"/>
      <c r="AD18" s="135"/>
      <c r="AE18" s="135"/>
      <c r="AF18" s="136"/>
      <c r="AG18" s="138"/>
      <c r="AH18" s="135"/>
      <c r="AI18" s="135"/>
      <c r="AJ18" s="136"/>
      <c r="AK18" s="138"/>
      <c r="AL18" s="135"/>
      <c r="AM18" s="135"/>
      <c r="AN18" s="136"/>
    </row>
    <row r="19" spans="2:40" ht="18" customHeight="1" x14ac:dyDescent="0.2">
      <c r="B19" s="31" t="s">
        <v>183</v>
      </c>
      <c r="C19" s="191" t="s">
        <v>198</v>
      </c>
      <c r="D19" s="199" t="s">
        <v>199</v>
      </c>
      <c r="E19" s="165"/>
      <c r="F19" s="46">
        <v>2</v>
      </c>
      <c r="G19" s="35">
        <v>3</v>
      </c>
      <c r="H19" s="105">
        <f t="shared" si="0"/>
        <v>30</v>
      </c>
      <c r="I19" s="106">
        <f t="shared" si="1"/>
        <v>15</v>
      </c>
      <c r="J19" s="106">
        <f t="shared" si="2"/>
        <v>0</v>
      </c>
      <c r="K19" s="106">
        <f t="shared" si="3"/>
        <v>15</v>
      </c>
      <c r="L19" s="106">
        <f t="shared" si="4"/>
        <v>0</v>
      </c>
      <c r="M19" s="111">
        <v>15</v>
      </c>
      <c r="N19" s="107"/>
      <c r="O19" s="107">
        <v>15</v>
      </c>
      <c r="P19" s="104"/>
      <c r="Q19" s="112"/>
      <c r="R19" s="107"/>
      <c r="S19" s="107"/>
      <c r="T19" s="104"/>
      <c r="U19" s="108"/>
      <c r="V19" s="107"/>
      <c r="W19" s="107"/>
      <c r="X19" s="104"/>
      <c r="Y19" s="108"/>
      <c r="Z19" s="107"/>
      <c r="AA19" s="107"/>
      <c r="AB19" s="104"/>
      <c r="AC19" s="108"/>
      <c r="AD19" s="107"/>
      <c r="AE19" s="107"/>
      <c r="AF19" s="104"/>
      <c r="AG19" s="108"/>
      <c r="AH19" s="107"/>
      <c r="AI19" s="107"/>
      <c r="AJ19" s="104"/>
      <c r="AK19" s="108"/>
      <c r="AL19" s="107"/>
      <c r="AM19" s="107"/>
      <c r="AN19" s="104"/>
    </row>
    <row r="20" spans="2:40" ht="18" customHeight="1" x14ac:dyDescent="0.2">
      <c r="B20" s="31" t="s">
        <v>184</v>
      </c>
      <c r="C20" s="191" t="s">
        <v>113</v>
      </c>
      <c r="D20" s="199" t="s">
        <v>202</v>
      </c>
      <c r="E20" s="165"/>
      <c r="F20" s="46">
        <v>1</v>
      </c>
      <c r="G20" s="35">
        <v>3</v>
      </c>
      <c r="H20" s="105">
        <f t="shared" si="0"/>
        <v>30</v>
      </c>
      <c r="I20" s="106">
        <f t="shared" si="1"/>
        <v>30</v>
      </c>
      <c r="J20" s="106">
        <f t="shared" si="2"/>
        <v>0</v>
      </c>
      <c r="K20" s="106">
        <f t="shared" si="3"/>
        <v>0</v>
      </c>
      <c r="L20" s="106">
        <f t="shared" si="4"/>
        <v>0</v>
      </c>
      <c r="M20" s="111"/>
      <c r="N20" s="107"/>
      <c r="O20" s="107"/>
      <c r="P20" s="104"/>
      <c r="Q20" s="112"/>
      <c r="R20" s="107"/>
      <c r="S20" s="107"/>
      <c r="T20" s="104"/>
      <c r="U20" s="37">
        <v>30</v>
      </c>
      <c r="V20" s="107"/>
      <c r="W20" s="107"/>
      <c r="X20" s="104"/>
      <c r="Y20" s="108"/>
      <c r="Z20" s="107"/>
      <c r="AA20" s="107"/>
      <c r="AB20" s="104"/>
      <c r="AC20" s="108"/>
      <c r="AD20" s="107"/>
      <c r="AE20" s="107"/>
      <c r="AF20" s="104"/>
      <c r="AG20" s="108"/>
      <c r="AH20" s="107"/>
      <c r="AI20" s="107"/>
      <c r="AJ20" s="104"/>
      <c r="AK20" s="108"/>
      <c r="AL20" s="107"/>
      <c r="AM20" s="107"/>
      <c r="AN20" s="104"/>
    </row>
    <row r="21" spans="2:40" ht="18" customHeight="1" x14ac:dyDescent="0.2">
      <c r="B21" s="31" t="s">
        <v>185</v>
      </c>
      <c r="C21" s="191" t="s">
        <v>92</v>
      </c>
      <c r="D21" s="199" t="s">
        <v>167</v>
      </c>
      <c r="E21" s="165"/>
      <c r="F21" s="46">
        <v>2</v>
      </c>
      <c r="G21" s="35">
        <v>4</v>
      </c>
      <c r="H21" s="105">
        <f t="shared" si="0"/>
        <v>45</v>
      </c>
      <c r="I21" s="106">
        <f t="shared" si="1"/>
        <v>30</v>
      </c>
      <c r="J21" s="106">
        <f t="shared" si="2"/>
        <v>0</v>
      </c>
      <c r="K21" s="106">
        <f t="shared" si="3"/>
        <v>0</v>
      </c>
      <c r="L21" s="106">
        <f t="shared" si="4"/>
        <v>15</v>
      </c>
      <c r="M21" s="117"/>
      <c r="N21" s="107"/>
      <c r="O21" s="107"/>
      <c r="P21" s="104"/>
      <c r="Q21" s="118"/>
      <c r="R21" s="119"/>
      <c r="S21" s="107"/>
      <c r="T21" s="104"/>
      <c r="U21" s="108"/>
      <c r="V21" s="107"/>
      <c r="W21" s="107"/>
      <c r="X21" s="104"/>
      <c r="Y21" s="108"/>
      <c r="Z21" s="107"/>
      <c r="AA21" s="107"/>
      <c r="AB21" s="104"/>
      <c r="AC21" s="108">
        <v>30</v>
      </c>
      <c r="AD21" s="107"/>
      <c r="AE21" s="107"/>
      <c r="AF21" s="104">
        <v>15</v>
      </c>
      <c r="AG21" s="108"/>
      <c r="AH21" s="107"/>
      <c r="AI21" s="107"/>
      <c r="AJ21" s="104"/>
      <c r="AK21" s="108"/>
      <c r="AL21" s="107"/>
      <c r="AM21" s="107"/>
      <c r="AN21" s="104"/>
    </row>
    <row r="22" spans="2:40" ht="18" customHeight="1" x14ac:dyDescent="0.2">
      <c r="B22" s="31" t="s">
        <v>186</v>
      </c>
      <c r="C22" s="191" t="s">
        <v>94</v>
      </c>
      <c r="D22" s="199" t="s">
        <v>156</v>
      </c>
      <c r="E22" s="165">
        <v>1</v>
      </c>
      <c r="F22" s="46">
        <v>3</v>
      </c>
      <c r="G22" s="35">
        <v>5</v>
      </c>
      <c r="H22" s="105">
        <f t="shared" si="0"/>
        <v>60</v>
      </c>
      <c r="I22" s="106">
        <f t="shared" si="1"/>
        <v>30</v>
      </c>
      <c r="J22" s="106">
        <f t="shared" si="2"/>
        <v>15</v>
      </c>
      <c r="K22" s="106">
        <f t="shared" si="3"/>
        <v>15</v>
      </c>
      <c r="L22" s="106">
        <f t="shared" si="4"/>
        <v>0</v>
      </c>
      <c r="M22" s="117"/>
      <c r="N22" s="107"/>
      <c r="O22" s="107"/>
      <c r="P22" s="104"/>
      <c r="Q22" s="118"/>
      <c r="R22" s="119"/>
      <c r="S22" s="107"/>
      <c r="T22" s="104"/>
      <c r="U22" s="151"/>
      <c r="V22" s="152"/>
      <c r="W22" s="107"/>
      <c r="X22" s="104"/>
      <c r="Y22" s="108">
        <v>15</v>
      </c>
      <c r="Z22" s="107">
        <v>15</v>
      </c>
      <c r="AA22" s="107"/>
      <c r="AB22" s="104"/>
      <c r="AC22" s="175">
        <v>15</v>
      </c>
      <c r="AD22" s="107"/>
      <c r="AE22" s="107">
        <v>15</v>
      </c>
      <c r="AF22" s="104"/>
      <c r="AG22" s="108"/>
      <c r="AH22" s="107"/>
      <c r="AI22" s="107"/>
      <c r="AJ22" s="104"/>
      <c r="AK22" s="108"/>
      <c r="AL22" s="107"/>
      <c r="AM22" s="107"/>
      <c r="AN22" s="104"/>
    </row>
    <row r="23" spans="2:40" ht="18" customHeight="1" x14ac:dyDescent="0.2">
      <c r="B23" s="31" t="s">
        <v>193</v>
      </c>
      <c r="C23" s="191" t="s">
        <v>102</v>
      </c>
      <c r="D23" s="199" t="s">
        <v>160</v>
      </c>
      <c r="E23" s="165">
        <v>1</v>
      </c>
      <c r="F23" s="46">
        <v>3</v>
      </c>
      <c r="G23" s="35">
        <v>7</v>
      </c>
      <c r="H23" s="31">
        <f t="shared" si="0"/>
        <v>90</v>
      </c>
      <c r="I23" s="5">
        <f t="shared" si="1"/>
        <v>60</v>
      </c>
      <c r="J23" s="5">
        <f t="shared" si="2"/>
        <v>15</v>
      </c>
      <c r="K23" s="5">
        <f t="shared" si="3"/>
        <v>0</v>
      </c>
      <c r="L23" s="35">
        <f t="shared" si="4"/>
        <v>15</v>
      </c>
      <c r="M23" s="117"/>
      <c r="N23" s="107"/>
      <c r="O23" s="107"/>
      <c r="P23" s="104"/>
      <c r="Q23" s="108"/>
      <c r="R23" s="107"/>
      <c r="S23" s="107"/>
      <c r="T23" s="104"/>
      <c r="U23" s="144"/>
      <c r="V23" s="107"/>
      <c r="W23" s="107"/>
      <c r="X23" s="104"/>
      <c r="Y23" s="144">
        <v>30</v>
      </c>
      <c r="Z23" s="107">
        <v>15</v>
      </c>
      <c r="AA23" s="107"/>
      <c r="AB23" s="104"/>
      <c r="AC23" s="176">
        <v>30</v>
      </c>
      <c r="AD23" s="107"/>
      <c r="AE23" s="107"/>
      <c r="AF23" s="104">
        <v>15</v>
      </c>
      <c r="AG23" s="112"/>
      <c r="AH23" s="107"/>
      <c r="AI23" s="107"/>
      <c r="AJ23" s="104"/>
      <c r="AK23" s="108"/>
      <c r="AL23" s="107"/>
      <c r="AM23" s="107"/>
      <c r="AN23" s="104"/>
    </row>
    <row r="24" spans="2:40" ht="18" customHeight="1" x14ac:dyDescent="0.2">
      <c r="B24" s="31" t="s">
        <v>187</v>
      </c>
      <c r="C24" s="191" t="s">
        <v>103</v>
      </c>
      <c r="D24" s="199" t="s">
        <v>161</v>
      </c>
      <c r="E24" s="165">
        <v>1</v>
      </c>
      <c r="F24" s="46">
        <v>3</v>
      </c>
      <c r="G24" s="35">
        <v>7</v>
      </c>
      <c r="H24" s="31">
        <f t="shared" si="0"/>
        <v>90</v>
      </c>
      <c r="I24" s="5">
        <f t="shared" si="1"/>
        <v>45</v>
      </c>
      <c r="J24" s="5">
        <f t="shared" si="2"/>
        <v>15</v>
      </c>
      <c r="K24" s="5">
        <f t="shared" si="3"/>
        <v>0</v>
      </c>
      <c r="L24" s="35">
        <f t="shared" si="4"/>
        <v>30</v>
      </c>
      <c r="M24" s="117"/>
      <c r="N24" s="107"/>
      <c r="O24" s="107"/>
      <c r="P24" s="104"/>
      <c r="Q24" s="108"/>
      <c r="R24" s="107"/>
      <c r="S24" s="107"/>
      <c r="T24" s="104"/>
      <c r="U24" s="108"/>
      <c r="V24" s="107"/>
      <c r="W24" s="107"/>
      <c r="X24" s="104"/>
      <c r="Y24" s="144">
        <v>15</v>
      </c>
      <c r="Z24" s="107">
        <v>15</v>
      </c>
      <c r="AA24" s="107"/>
      <c r="AB24" s="104"/>
      <c r="AC24" s="176">
        <v>30</v>
      </c>
      <c r="AD24" s="107"/>
      <c r="AE24" s="107"/>
      <c r="AF24" s="104">
        <v>30</v>
      </c>
      <c r="AG24" s="108"/>
      <c r="AH24" s="107"/>
      <c r="AI24" s="107"/>
      <c r="AJ24" s="104"/>
      <c r="AK24" s="108"/>
      <c r="AL24" s="107"/>
      <c r="AM24" s="107"/>
      <c r="AN24" s="104"/>
    </row>
    <row r="25" spans="2:40" ht="18" customHeight="1" x14ac:dyDescent="0.2">
      <c r="B25" s="31" t="s">
        <v>188</v>
      </c>
      <c r="C25" s="191" t="s">
        <v>131</v>
      </c>
      <c r="D25" s="199" t="s">
        <v>155</v>
      </c>
      <c r="E25" s="165">
        <v>1</v>
      </c>
      <c r="F25" s="46">
        <v>3</v>
      </c>
      <c r="G25" s="35">
        <v>8</v>
      </c>
      <c r="H25" s="31">
        <f t="shared" si="0"/>
        <v>105</v>
      </c>
      <c r="I25" s="5">
        <f t="shared" si="1"/>
        <v>60</v>
      </c>
      <c r="J25" s="5">
        <f t="shared" si="2"/>
        <v>0</v>
      </c>
      <c r="K25" s="5">
        <f t="shared" si="3"/>
        <v>15</v>
      </c>
      <c r="L25" s="35">
        <f t="shared" si="4"/>
        <v>30</v>
      </c>
      <c r="M25" s="117"/>
      <c r="N25" s="107"/>
      <c r="O25" s="107"/>
      <c r="P25" s="104"/>
      <c r="Q25" s="108"/>
      <c r="R25" s="107"/>
      <c r="S25" s="107"/>
      <c r="T25" s="104"/>
      <c r="U25" s="108"/>
      <c r="V25" s="107"/>
      <c r="W25" s="107"/>
      <c r="X25" s="104"/>
      <c r="Y25" s="108">
        <v>30</v>
      </c>
      <c r="Z25" s="107"/>
      <c r="AA25" s="107">
        <v>15</v>
      </c>
      <c r="AB25" s="104"/>
      <c r="AC25" s="175">
        <v>30</v>
      </c>
      <c r="AD25" s="107"/>
      <c r="AE25" s="107"/>
      <c r="AF25" s="104">
        <v>30</v>
      </c>
      <c r="AG25" s="108"/>
      <c r="AH25" s="107"/>
      <c r="AI25" s="107"/>
      <c r="AJ25" s="104"/>
      <c r="AK25" s="108"/>
      <c r="AL25" s="107"/>
      <c r="AM25" s="107"/>
      <c r="AN25" s="104"/>
    </row>
    <row r="26" spans="2:40" ht="18" customHeight="1" x14ac:dyDescent="0.2">
      <c r="B26" s="31" t="s">
        <v>189</v>
      </c>
      <c r="C26" s="191" t="s">
        <v>106</v>
      </c>
      <c r="D26" s="199" t="s">
        <v>162</v>
      </c>
      <c r="E26" s="165"/>
      <c r="F26" s="46">
        <v>2</v>
      </c>
      <c r="G26" s="35">
        <v>3</v>
      </c>
      <c r="H26" s="31">
        <f t="shared" si="0"/>
        <v>30</v>
      </c>
      <c r="I26" s="5">
        <f t="shared" si="1"/>
        <v>15</v>
      </c>
      <c r="J26" s="5">
        <f t="shared" si="2"/>
        <v>0</v>
      </c>
      <c r="K26" s="5">
        <f t="shared" si="3"/>
        <v>15</v>
      </c>
      <c r="L26" s="35">
        <f t="shared" si="4"/>
        <v>0</v>
      </c>
      <c r="M26" s="117"/>
      <c r="N26" s="107"/>
      <c r="O26" s="107"/>
      <c r="P26" s="104"/>
      <c r="Q26" s="108"/>
      <c r="R26" s="107"/>
      <c r="S26" s="107"/>
      <c r="T26" s="104"/>
      <c r="U26" s="108">
        <v>15</v>
      </c>
      <c r="V26" s="107"/>
      <c r="W26" s="107">
        <v>15</v>
      </c>
      <c r="X26" s="104"/>
      <c r="Y26" s="108"/>
      <c r="Z26" s="107"/>
      <c r="AA26" s="107"/>
      <c r="AB26" s="104"/>
      <c r="AC26" s="108"/>
      <c r="AD26" s="107"/>
      <c r="AE26" s="107"/>
      <c r="AF26" s="104"/>
      <c r="AG26" s="108"/>
      <c r="AH26" s="107"/>
      <c r="AI26" s="107"/>
      <c r="AJ26" s="104"/>
      <c r="AK26" s="108"/>
      <c r="AL26" s="107"/>
      <c r="AM26" s="107"/>
      <c r="AN26" s="104"/>
    </row>
    <row r="27" spans="2:40" ht="18" customHeight="1" x14ac:dyDescent="0.2">
      <c r="B27" s="31" t="s">
        <v>194</v>
      </c>
      <c r="C27" s="191" t="s">
        <v>109</v>
      </c>
      <c r="D27" s="199" t="s">
        <v>163</v>
      </c>
      <c r="E27" s="165">
        <v>1</v>
      </c>
      <c r="F27" s="46">
        <v>1</v>
      </c>
      <c r="G27" s="35">
        <v>3</v>
      </c>
      <c r="H27" s="31">
        <f t="shared" si="0"/>
        <v>30</v>
      </c>
      <c r="I27" s="5">
        <f t="shared" si="1"/>
        <v>15</v>
      </c>
      <c r="J27" s="5">
        <f t="shared" si="2"/>
        <v>15</v>
      </c>
      <c r="K27" s="5">
        <f t="shared" si="3"/>
        <v>0</v>
      </c>
      <c r="L27" s="35">
        <f t="shared" si="4"/>
        <v>0</v>
      </c>
      <c r="M27" s="117"/>
      <c r="N27" s="107"/>
      <c r="O27" s="107"/>
      <c r="P27" s="104"/>
      <c r="Q27" s="108"/>
      <c r="R27" s="107"/>
      <c r="S27" s="107"/>
      <c r="T27" s="104"/>
      <c r="U27" s="108"/>
      <c r="V27" s="107"/>
      <c r="W27" s="107"/>
      <c r="X27" s="104"/>
      <c r="Y27" s="108"/>
      <c r="Z27" s="107"/>
      <c r="AA27" s="107"/>
      <c r="AB27" s="104"/>
      <c r="AC27" s="108"/>
      <c r="AD27" s="107"/>
      <c r="AE27" s="107"/>
      <c r="AF27" s="104"/>
      <c r="AG27" s="176">
        <v>15</v>
      </c>
      <c r="AH27" s="107">
        <v>15</v>
      </c>
      <c r="AI27" s="107"/>
      <c r="AJ27" s="104"/>
      <c r="AK27" s="108"/>
      <c r="AL27" s="107"/>
      <c r="AM27" s="107"/>
      <c r="AN27" s="104"/>
    </row>
    <row r="28" spans="2:40" ht="18" customHeight="1" x14ac:dyDescent="0.2">
      <c r="B28" s="31" t="s">
        <v>190</v>
      </c>
      <c r="C28" s="191" t="s">
        <v>110</v>
      </c>
      <c r="D28" s="199" t="s">
        <v>157</v>
      </c>
      <c r="E28" s="165"/>
      <c r="F28" s="46">
        <v>2</v>
      </c>
      <c r="G28" s="35">
        <v>4</v>
      </c>
      <c r="H28" s="31">
        <f t="shared" si="0"/>
        <v>30</v>
      </c>
      <c r="I28" s="5">
        <f t="shared" si="1"/>
        <v>15</v>
      </c>
      <c r="J28" s="5">
        <f t="shared" si="2"/>
        <v>0</v>
      </c>
      <c r="K28" s="5">
        <f t="shared" si="3"/>
        <v>0</v>
      </c>
      <c r="L28" s="35">
        <f t="shared" si="4"/>
        <v>15</v>
      </c>
      <c r="M28" s="117"/>
      <c r="N28" s="107"/>
      <c r="O28" s="107"/>
      <c r="P28" s="104"/>
      <c r="Q28" s="108"/>
      <c r="R28" s="107"/>
      <c r="S28" s="107"/>
      <c r="T28" s="104"/>
      <c r="U28" s="108"/>
      <c r="V28" s="107"/>
      <c r="W28" s="107"/>
      <c r="X28" s="104"/>
      <c r="Y28" s="108"/>
      <c r="Z28" s="107"/>
      <c r="AA28" s="107"/>
      <c r="AB28" s="104"/>
      <c r="AC28" s="108">
        <v>15</v>
      </c>
      <c r="AD28" s="107"/>
      <c r="AE28" s="107"/>
      <c r="AF28" s="104">
        <v>15</v>
      </c>
      <c r="AG28" s="108"/>
      <c r="AH28" s="107"/>
      <c r="AI28" s="107"/>
      <c r="AJ28" s="104"/>
      <c r="AK28" s="108"/>
      <c r="AL28" s="107"/>
      <c r="AM28" s="107"/>
      <c r="AN28" s="104"/>
    </row>
    <row r="29" spans="2:40" ht="18" customHeight="1" x14ac:dyDescent="0.2">
      <c r="B29" s="166" t="s">
        <v>191</v>
      </c>
      <c r="C29" s="192" t="s">
        <v>132</v>
      </c>
      <c r="D29" s="200" t="s">
        <v>164</v>
      </c>
      <c r="E29" s="167"/>
      <c r="F29" s="46">
        <v>2</v>
      </c>
      <c r="G29" s="35">
        <v>4</v>
      </c>
      <c r="H29" s="31">
        <f t="shared" si="0"/>
        <v>45</v>
      </c>
      <c r="I29" s="5">
        <f t="shared" si="1"/>
        <v>15</v>
      </c>
      <c r="J29" s="5">
        <f t="shared" si="2"/>
        <v>0</v>
      </c>
      <c r="K29" s="5">
        <f t="shared" si="3"/>
        <v>30</v>
      </c>
      <c r="L29" s="35">
        <f t="shared" si="4"/>
        <v>0</v>
      </c>
      <c r="M29" s="117"/>
      <c r="N29" s="107"/>
      <c r="O29" s="107"/>
      <c r="P29" s="104"/>
      <c r="Q29" s="108"/>
      <c r="R29" s="107"/>
      <c r="S29" s="107"/>
      <c r="T29" s="104"/>
      <c r="U29" s="108"/>
      <c r="V29" s="107"/>
      <c r="W29" s="107"/>
      <c r="X29" s="104"/>
      <c r="Y29" s="108"/>
      <c r="Z29" s="107"/>
      <c r="AA29" s="107"/>
      <c r="AB29" s="104"/>
      <c r="AC29" s="108"/>
      <c r="AD29" s="107"/>
      <c r="AE29" s="107"/>
      <c r="AF29" s="104"/>
      <c r="AG29" s="108">
        <v>15</v>
      </c>
      <c r="AH29" s="107"/>
      <c r="AI29" s="107">
        <v>30</v>
      </c>
      <c r="AJ29" s="104"/>
      <c r="AK29" s="108"/>
      <c r="AL29" s="107"/>
      <c r="AM29" s="107"/>
      <c r="AN29" s="104"/>
    </row>
    <row r="30" spans="2:40" ht="34.5" customHeight="1" x14ac:dyDescent="0.2">
      <c r="B30" s="166" t="s">
        <v>195</v>
      </c>
      <c r="C30" s="192" t="s">
        <v>141</v>
      </c>
      <c r="D30" s="200" t="s">
        <v>166</v>
      </c>
      <c r="E30" s="167"/>
      <c r="F30" s="46">
        <v>1</v>
      </c>
      <c r="G30" s="35">
        <v>4</v>
      </c>
      <c r="H30" s="31">
        <f t="shared" si="0"/>
        <v>30</v>
      </c>
      <c r="I30" s="5">
        <f t="shared" si="1"/>
        <v>30</v>
      </c>
      <c r="J30" s="5">
        <f t="shared" si="2"/>
        <v>0</v>
      </c>
      <c r="K30" s="5">
        <f t="shared" si="3"/>
        <v>0</v>
      </c>
      <c r="L30" s="35">
        <f t="shared" si="4"/>
        <v>0</v>
      </c>
      <c r="M30" s="117"/>
      <c r="N30" s="107"/>
      <c r="O30" s="107"/>
      <c r="P30" s="104"/>
      <c r="Q30" s="108"/>
      <c r="R30" s="107"/>
      <c r="S30" s="107"/>
      <c r="T30" s="104"/>
      <c r="U30" s="108"/>
      <c r="V30" s="107"/>
      <c r="W30" s="107"/>
      <c r="X30" s="104"/>
      <c r="Y30" s="108"/>
      <c r="Z30" s="107"/>
      <c r="AA30" s="107"/>
      <c r="AB30" s="104"/>
      <c r="AC30" s="151"/>
      <c r="AD30" s="107"/>
      <c r="AE30" s="107"/>
      <c r="AF30" s="104"/>
      <c r="AG30" s="108"/>
      <c r="AH30" s="107"/>
      <c r="AI30" s="107"/>
      <c r="AJ30" s="104"/>
      <c r="AK30" s="108">
        <v>30</v>
      </c>
      <c r="AL30" s="107"/>
      <c r="AM30" s="107"/>
      <c r="AN30" s="104"/>
    </row>
    <row r="31" spans="2:40" ht="18" customHeight="1" x14ac:dyDescent="0.2">
      <c r="B31" s="166" t="s">
        <v>196</v>
      </c>
      <c r="C31" s="192" t="s">
        <v>112</v>
      </c>
      <c r="D31" s="200" t="s">
        <v>159</v>
      </c>
      <c r="E31" s="167"/>
      <c r="F31" s="46">
        <v>1</v>
      </c>
      <c r="G31" s="35">
        <v>2</v>
      </c>
      <c r="H31" s="31">
        <f t="shared" si="0"/>
        <v>15</v>
      </c>
      <c r="I31" s="5">
        <f t="shared" si="1"/>
        <v>15</v>
      </c>
      <c r="J31" s="5">
        <f t="shared" si="2"/>
        <v>0</v>
      </c>
      <c r="K31" s="5">
        <f t="shared" si="3"/>
        <v>0</v>
      </c>
      <c r="L31" s="35">
        <f t="shared" si="4"/>
        <v>0</v>
      </c>
      <c r="M31" s="117"/>
      <c r="N31" s="107"/>
      <c r="O31" s="107"/>
      <c r="P31" s="104"/>
      <c r="Q31" s="108"/>
      <c r="R31" s="107"/>
      <c r="S31" s="107"/>
      <c r="T31" s="104"/>
      <c r="U31" s="108"/>
      <c r="V31" s="107"/>
      <c r="W31" s="107"/>
      <c r="X31" s="104"/>
      <c r="Y31" s="108"/>
      <c r="Z31" s="107"/>
      <c r="AA31" s="107"/>
      <c r="AB31" s="104"/>
      <c r="AC31" s="151"/>
      <c r="AD31" s="107"/>
      <c r="AE31" s="107"/>
      <c r="AF31" s="104"/>
      <c r="AG31" s="108"/>
      <c r="AH31" s="107"/>
      <c r="AI31" s="107"/>
      <c r="AJ31" s="104"/>
      <c r="AK31" s="108">
        <v>15</v>
      </c>
      <c r="AL31" s="107"/>
      <c r="AM31" s="107"/>
      <c r="AN31" s="104"/>
    </row>
    <row r="32" spans="2:40" ht="18" customHeight="1" thickBot="1" x14ac:dyDescent="0.25">
      <c r="B32" s="168" t="s">
        <v>192</v>
      </c>
      <c r="C32" s="194" t="s">
        <v>140</v>
      </c>
      <c r="D32" s="201" t="s">
        <v>158</v>
      </c>
      <c r="E32" s="169"/>
      <c r="F32" s="170">
        <v>2</v>
      </c>
      <c r="G32" s="157">
        <v>3</v>
      </c>
      <c r="H32" s="158">
        <f t="shared" si="0"/>
        <v>30</v>
      </c>
      <c r="I32" s="159">
        <f t="shared" si="1"/>
        <v>15</v>
      </c>
      <c r="J32" s="159">
        <f t="shared" si="2"/>
        <v>0</v>
      </c>
      <c r="K32" s="159">
        <f t="shared" si="3"/>
        <v>0</v>
      </c>
      <c r="L32" s="157">
        <f t="shared" si="4"/>
        <v>15</v>
      </c>
      <c r="M32" s="160"/>
      <c r="N32" s="161"/>
      <c r="O32" s="161"/>
      <c r="P32" s="162"/>
      <c r="Q32" s="163"/>
      <c r="R32" s="161"/>
      <c r="S32" s="161"/>
      <c r="T32" s="162"/>
      <c r="U32" s="163"/>
      <c r="V32" s="161"/>
      <c r="W32" s="161"/>
      <c r="X32" s="162"/>
      <c r="Y32" s="163"/>
      <c r="Z32" s="161"/>
      <c r="AA32" s="161"/>
      <c r="AB32" s="162"/>
      <c r="AC32" s="163"/>
      <c r="AD32" s="161"/>
      <c r="AE32" s="161"/>
      <c r="AF32" s="162"/>
      <c r="AG32" s="163">
        <v>15</v>
      </c>
      <c r="AH32" s="161"/>
      <c r="AI32" s="161"/>
      <c r="AJ32" s="162">
        <v>15</v>
      </c>
      <c r="AK32" s="163"/>
      <c r="AL32" s="161"/>
      <c r="AM32" s="161"/>
      <c r="AN32" s="162"/>
    </row>
    <row r="34" spans="3:16" ht="18" customHeight="1" x14ac:dyDescent="0.2">
      <c r="G34" s="171">
        <f>SUM(G18:G32)</f>
        <v>63</v>
      </c>
      <c r="H34" s="171">
        <f>SUM(H18:H32)</f>
        <v>690</v>
      </c>
    </row>
    <row r="47" spans="3:16" ht="18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2"/>
      <c r="P47" s="2"/>
    </row>
  </sheetData>
  <mergeCells count="66">
    <mergeCell ref="B2:AN2"/>
    <mergeCell ref="AC11:AN11"/>
    <mergeCell ref="B4:D4"/>
    <mergeCell ref="E4:AB5"/>
    <mergeCell ref="AC4:AN4"/>
    <mergeCell ref="B5:D6"/>
    <mergeCell ref="B7:D7"/>
    <mergeCell ref="B8:D8"/>
    <mergeCell ref="AC8:AN8"/>
    <mergeCell ref="B9:D9"/>
    <mergeCell ref="AC9:AN9"/>
    <mergeCell ref="B10:D10"/>
    <mergeCell ref="AC10:AN10"/>
    <mergeCell ref="B11:D11"/>
    <mergeCell ref="AC5:AN5"/>
    <mergeCell ref="AC7:AN7"/>
    <mergeCell ref="AL16:AL17"/>
    <mergeCell ref="AM16:AM17"/>
    <mergeCell ref="AN16:AN17"/>
    <mergeCell ref="AG16:AG17"/>
    <mergeCell ref="AH16:AH17"/>
    <mergeCell ref="AI16:AI17"/>
    <mergeCell ref="AJ16:AJ17"/>
    <mergeCell ref="AK16:AK17"/>
    <mergeCell ref="AB16:AB17"/>
    <mergeCell ref="AC16:AC17"/>
    <mergeCell ref="AD16:AD17"/>
    <mergeCell ref="AE16:AE17"/>
    <mergeCell ref="AF16:AF17"/>
    <mergeCell ref="M15:AN15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G15:G17"/>
    <mergeCell ref="I15:I17"/>
    <mergeCell ref="J15:J17"/>
    <mergeCell ref="K15:K17"/>
    <mergeCell ref="L15:L17"/>
    <mergeCell ref="B13:B17"/>
    <mergeCell ref="C13:D17"/>
    <mergeCell ref="E13:G14"/>
    <mergeCell ref="H13:L13"/>
    <mergeCell ref="M13:AN13"/>
    <mergeCell ref="H14:H17"/>
    <mergeCell ref="I14:L14"/>
    <mergeCell ref="M14:P14"/>
    <mergeCell ref="Q14:T14"/>
    <mergeCell ref="U14:X14"/>
    <mergeCell ref="Y14:AB14"/>
    <mergeCell ref="AC14:AF14"/>
    <mergeCell ref="AG14:AJ14"/>
    <mergeCell ref="AK14:AN14"/>
    <mergeCell ref="E15:E17"/>
    <mergeCell ref="F15:F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X42"/>
  <sheetViews>
    <sheetView topLeftCell="A14" zoomScale="60" zoomScaleNormal="60" workbookViewId="0">
      <selection activeCell="AQ30" sqref="AQ30"/>
    </sheetView>
  </sheetViews>
  <sheetFormatPr defaultColWidth="11.42578125" defaultRowHeight="18" customHeight="1" x14ac:dyDescent="0.2"/>
  <cols>
    <col min="1" max="2" width="11.42578125" style="7"/>
    <col min="3" max="3" width="8.42578125" style="154" customWidth="1"/>
    <col min="4" max="4" width="4.42578125" style="7" customWidth="1"/>
    <col min="5" max="5" width="32.5703125" style="7" customWidth="1"/>
    <col min="6" max="6" width="38.5703125" style="7" customWidth="1"/>
    <col min="7" max="7" width="6.42578125" style="7" customWidth="1"/>
    <col min="8" max="8" width="6" style="7" customWidth="1"/>
    <col min="9" max="9" width="9" style="7" customWidth="1"/>
    <col min="10" max="14" width="7.28515625" style="7" customWidth="1"/>
    <col min="15" max="42" width="4.28515625" style="7" customWidth="1"/>
    <col min="43" max="44" width="5.85546875" style="7" customWidth="1"/>
    <col min="45" max="47" width="11.42578125" style="7" customWidth="1"/>
    <col min="48" max="48" width="37.28515625" style="7" bestFit="1" customWidth="1"/>
    <col min="49" max="51" width="11.42578125" style="7" customWidth="1"/>
    <col min="52" max="52" width="37.28515625" style="7" bestFit="1" customWidth="1"/>
    <col min="53" max="54" width="14.140625" style="7" customWidth="1"/>
    <col min="55" max="55" width="17.28515625" style="7" customWidth="1"/>
    <col min="56" max="57" width="11.42578125" style="7" customWidth="1"/>
    <col min="58" max="58" width="59.7109375" style="7" bestFit="1" customWidth="1"/>
    <col min="59" max="16384" width="11.42578125" style="7"/>
  </cols>
  <sheetData>
    <row r="2" spans="4:42" ht="18" customHeight="1" x14ac:dyDescent="0.2">
      <c r="D2" s="512" t="s">
        <v>289</v>
      </c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512"/>
      <c r="AA2" s="512"/>
      <c r="AB2" s="512"/>
      <c r="AC2" s="512"/>
      <c r="AD2" s="512"/>
      <c r="AE2" s="512"/>
      <c r="AF2" s="512"/>
      <c r="AG2" s="512"/>
      <c r="AH2" s="512"/>
      <c r="AI2" s="512"/>
      <c r="AJ2" s="512"/>
      <c r="AK2" s="512"/>
      <c r="AL2" s="512"/>
      <c r="AM2" s="512"/>
      <c r="AN2" s="512"/>
      <c r="AO2" s="512"/>
      <c r="AP2" s="512"/>
    </row>
    <row r="3" spans="4:42" ht="18" customHeight="1" thickBot="1" x14ac:dyDescent="0.25"/>
    <row r="4" spans="4:42" ht="18" customHeight="1" x14ac:dyDescent="0.2">
      <c r="D4" s="447"/>
      <c r="E4" s="448"/>
      <c r="F4" s="449"/>
      <c r="G4" s="450" t="s">
        <v>204</v>
      </c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1"/>
      <c r="X4" s="451"/>
      <c r="Y4" s="451"/>
      <c r="Z4" s="451"/>
      <c r="AA4" s="451"/>
      <c r="AB4" s="451"/>
      <c r="AC4" s="451"/>
      <c r="AD4" s="452"/>
      <c r="AE4" s="456" t="s">
        <v>205</v>
      </c>
      <c r="AF4" s="457"/>
      <c r="AG4" s="457"/>
      <c r="AH4" s="457"/>
      <c r="AI4" s="457"/>
      <c r="AJ4" s="457"/>
      <c r="AK4" s="457"/>
      <c r="AL4" s="457"/>
      <c r="AM4" s="457"/>
      <c r="AN4" s="457"/>
      <c r="AO4" s="457"/>
      <c r="AP4" s="458"/>
    </row>
    <row r="5" spans="4:42" ht="18" customHeight="1" x14ac:dyDescent="0.2">
      <c r="D5" s="459" t="s">
        <v>127</v>
      </c>
      <c r="E5" s="460"/>
      <c r="F5" s="461"/>
      <c r="G5" s="453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5"/>
      <c r="AE5" s="309"/>
      <c r="AF5" s="310"/>
      <c r="AG5" s="310"/>
      <c r="AH5" s="310"/>
      <c r="AI5" s="310"/>
      <c r="AJ5" s="310"/>
      <c r="AK5" s="310"/>
      <c r="AL5" s="310"/>
      <c r="AM5" s="310"/>
      <c r="AN5" s="310"/>
      <c r="AO5" s="310"/>
      <c r="AP5" s="311"/>
    </row>
    <row r="6" spans="4:42" ht="24" customHeight="1" x14ac:dyDescent="0.2">
      <c r="D6" s="459"/>
      <c r="E6" s="460"/>
      <c r="F6" s="461"/>
      <c r="G6" s="245"/>
      <c r="H6" s="247"/>
      <c r="I6" s="247"/>
      <c r="J6" s="247"/>
      <c r="K6" s="9"/>
      <c r="L6" s="247"/>
      <c r="M6" s="247"/>
      <c r="N6" s="247"/>
      <c r="O6" s="10"/>
      <c r="P6" s="247"/>
      <c r="Q6" s="247"/>
      <c r="R6" s="10"/>
      <c r="S6" s="247"/>
      <c r="T6" s="247"/>
      <c r="U6" s="247"/>
      <c r="V6" s="247"/>
      <c r="W6" s="247"/>
      <c r="X6" s="247"/>
      <c r="Y6" s="247"/>
      <c r="Z6" s="247"/>
      <c r="AA6" s="248"/>
      <c r="AB6" s="248"/>
      <c r="AC6" s="248"/>
      <c r="AD6" s="248"/>
      <c r="AE6" s="241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243"/>
    </row>
    <row r="7" spans="4:42" ht="18" customHeight="1" x14ac:dyDescent="0.2">
      <c r="D7" s="315" t="s">
        <v>60</v>
      </c>
      <c r="E7" s="316"/>
      <c r="F7" s="317"/>
      <c r="G7" s="245" t="s">
        <v>81</v>
      </c>
      <c r="H7" s="247"/>
      <c r="I7" s="247"/>
      <c r="J7" s="247"/>
      <c r="K7" s="9" t="s">
        <v>82</v>
      </c>
      <c r="L7" s="247"/>
      <c r="M7" s="247"/>
      <c r="N7" s="247"/>
      <c r="O7" s="10"/>
      <c r="P7" s="247"/>
      <c r="Q7" s="247"/>
      <c r="R7" s="247"/>
      <c r="S7" s="247"/>
      <c r="T7" s="247"/>
      <c r="U7" s="247"/>
      <c r="V7" s="247"/>
      <c r="W7" s="247"/>
      <c r="X7" s="247"/>
      <c r="Y7" s="247"/>
      <c r="Z7" s="245"/>
      <c r="AA7" s="11"/>
      <c r="AB7" s="246"/>
      <c r="AC7" s="246"/>
      <c r="AD7" s="246"/>
      <c r="AE7" s="312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4"/>
    </row>
    <row r="8" spans="4:42" ht="18" customHeight="1" x14ac:dyDescent="0.2">
      <c r="D8" s="441" t="s">
        <v>78</v>
      </c>
      <c r="E8" s="442"/>
      <c r="F8" s="443"/>
      <c r="G8" s="245" t="s">
        <v>63</v>
      </c>
      <c r="H8" s="244"/>
      <c r="I8" s="244"/>
      <c r="J8" s="244"/>
      <c r="K8" s="9" t="s">
        <v>80</v>
      </c>
      <c r="L8" s="11"/>
      <c r="M8" s="244"/>
      <c r="N8" s="9"/>
      <c r="O8" s="9"/>
      <c r="Q8" s="9"/>
      <c r="R8" s="9"/>
      <c r="S8" s="9"/>
      <c r="T8" s="9"/>
      <c r="U8" s="9"/>
      <c r="V8" s="9"/>
      <c r="W8" s="9"/>
      <c r="X8" s="9"/>
      <c r="Y8" s="245"/>
      <c r="Z8" s="245"/>
      <c r="AA8" s="11"/>
      <c r="AB8" s="246"/>
      <c r="AC8" s="246"/>
      <c r="AD8" s="246"/>
      <c r="AE8" s="312" t="s">
        <v>206</v>
      </c>
      <c r="AF8" s="313"/>
      <c r="AG8" s="313"/>
      <c r="AH8" s="313"/>
      <c r="AI8" s="313"/>
      <c r="AJ8" s="313"/>
      <c r="AK8" s="313"/>
      <c r="AL8" s="313"/>
      <c r="AM8" s="313"/>
      <c r="AN8" s="313"/>
      <c r="AO8" s="313"/>
      <c r="AP8" s="314"/>
    </row>
    <row r="9" spans="4:42" ht="18" customHeight="1" x14ac:dyDescent="0.2">
      <c r="D9" s="315" t="s">
        <v>56</v>
      </c>
      <c r="E9" s="316"/>
      <c r="F9" s="317"/>
      <c r="G9" s="245" t="s">
        <v>62</v>
      </c>
      <c r="H9" s="244"/>
      <c r="I9" s="244"/>
      <c r="J9" s="245"/>
      <c r="K9" s="9" t="s">
        <v>77</v>
      </c>
      <c r="L9" s="11"/>
      <c r="M9" s="9"/>
      <c r="N9" s="9"/>
      <c r="O9" s="8"/>
      <c r="Q9" s="244"/>
      <c r="R9" s="9"/>
      <c r="S9" s="9"/>
      <c r="T9" s="9"/>
      <c r="U9" s="9"/>
      <c r="V9" s="9"/>
      <c r="W9" s="9"/>
      <c r="X9" s="9"/>
      <c r="Y9" s="245"/>
      <c r="Z9" s="245"/>
      <c r="AA9" s="11"/>
      <c r="AB9" s="245"/>
      <c r="AC9" s="245"/>
      <c r="AD9" s="245"/>
      <c r="AE9" s="312" t="s">
        <v>207</v>
      </c>
      <c r="AF9" s="313"/>
      <c r="AG9" s="313"/>
      <c r="AH9" s="313"/>
      <c r="AI9" s="313"/>
      <c r="AJ9" s="313"/>
      <c r="AK9" s="313"/>
      <c r="AL9" s="313"/>
      <c r="AM9" s="313"/>
      <c r="AN9" s="313"/>
      <c r="AO9" s="313"/>
      <c r="AP9" s="314"/>
    </row>
    <row r="10" spans="4:42" ht="18" customHeight="1" x14ac:dyDescent="0.2">
      <c r="D10" s="315"/>
      <c r="E10" s="316"/>
      <c r="F10" s="317"/>
      <c r="G10" s="245" t="s">
        <v>0</v>
      </c>
      <c r="H10" s="245"/>
      <c r="I10" s="245"/>
      <c r="J10" s="245"/>
      <c r="K10" s="9" t="s">
        <v>89</v>
      </c>
      <c r="L10" s="11"/>
      <c r="M10" s="9"/>
      <c r="N10" s="9"/>
      <c r="O10" s="9"/>
      <c r="Q10" s="244"/>
      <c r="R10" s="9"/>
      <c r="S10" s="9"/>
      <c r="T10" s="9"/>
      <c r="U10" s="9"/>
      <c r="V10" s="9"/>
      <c r="W10" s="9"/>
      <c r="X10" s="9"/>
      <c r="Y10" s="245"/>
      <c r="Z10" s="245"/>
      <c r="AA10" s="11"/>
      <c r="AB10" s="245"/>
      <c r="AC10" s="245"/>
      <c r="AD10" s="245"/>
      <c r="AE10" s="444"/>
      <c r="AF10" s="445"/>
      <c r="AG10" s="445"/>
      <c r="AH10" s="445"/>
      <c r="AI10" s="445"/>
      <c r="AJ10" s="445"/>
      <c r="AK10" s="445"/>
      <c r="AL10" s="445"/>
      <c r="AM10" s="445"/>
      <c r="AN10" s="445"/>
      <c r="AO10" s="445"/>
      <c r="AP10" s="446"/>
    </row>
    <row r="11" spans="4:42" ht="18" customHeight="1" thickBot="1" x14ac:dyDescent="0.25">
      <c r="D11" s="306"/>
      <c r="E11" s="307"/>
      <c r="F11" s="308"/>
      <c r="G11" s="12"/>
      <c r="H11" s="245"/>
      <c r="I11" s="245"/>
      <c r="J11" s="245"/>
      <c r="K11" s="9"/>
      <c r="L11" s="13"/>
      <c r="M11" s="13"/>
      <c r="N11" s="13"/>
      <c r="O11" s="13"/>
      <c r="Q11" s="9"/>
      <c r="R11" s="9"/>
      <c r="S11" s="9"/>
      <c r="T11" s="9"/>
      <c r="U11" s="9"/>
      <c r="V11" s="9"/>
      <c r="W11" s="9"/>
      <c r="X11" s="9"/>
      <c r="Y11" s="245"/>
      <c r="Z11" s="245"/>
      <c r="AA11" s="11"/>
      <c r="AB11" s="245"/>
      <c r="AC11" s="245"/>
      <c r="AD11" s="245"/>
      <c r="AE11" s="323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5"/>
    </row>
    <row r="12" spans="4:42" ht="6" customHeight="1" thickBot="1" x14ac:dyDescent="0.25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4:42" ht="18" customHeight="1" x14ac:dyDescent="0.2">
      <c r="D13" s="509" t="s">
        <v>1</v>
      </c>
      <c r="E13" s="421" t="s">
        <v>2</v>
      </c>
      <c r="F13" s="422"/>
      <c r="G13" s="427" t="s">
        <v>3</v>
      </c>
      <c r="H13" s="428"/>
      <c r="I13" s="429"/>
      <c r="J13" s="359" t="s">
        <v>4</v>
      </c>
      <c r="K13" s="347"/>
      <c r="L13" s="347"/>
      <c r="M13" s="347"/>
      <c r="N13" s="347"/>
      <c r="O13" s="359" t="s">
        <v>5</v>
      </c>
      <c r="P13" s="347"/>
      <c r="Q13" s="347"/>
      <c r="R13" s="347"/>
      <c r="S13" s="347"/>
      <c r="T13" s="347"/>
      <c r="U13" s="347"/>
      <c r="V13" s="347"/>
      <c r="W13" s="347"/>
      <c r="X13" s="347"/>
      <c r="Y13" s="347"/>
      <c r="Z13" s="347"/>
      <c r="AA13" s="347"/>
      <c r="AB13" s="347"/>
      <c r="AC13" s="347"/>
      <c r="AD13" s="347"/>
      <c r="AE13" s="347"/>
      <c r="AF13" s="347"/>
      <c r="AG13" s="347"/>
      <c r="AH13" s="347"/>
      <c r="AI13" s="347"/>
      <c r="AJ13" s="347"/>
      <c r="AK13" s="347"/>
      <c r="AL13" s="347"/>
      <c r="AM13" s="347"/>
      <c r="AN13" s="347"/>
      <c r="AO13" s="347"/>
      <c r="AP13" s="348"/>
    </row>
    <row r="14" spans="4:42" ht="18" customHeight="1" x14ac:dyDescent="0.2">
      <c r="D14" s="510"/>
      <c r="E14" s="423"/>
      <c r="F14" s="424"/>
      <c r="G14" s="430"/>
      <c r="H14" s="431"/>
      <c r="I14" s="432"/>
      <c r="J14" s="497" t="s">
        <v>6</v>
      </c>
      <c r="K14" s="367" t="s">
        <v>7</v>
      </c>
      <c r="L14" s="367"/>
      <c r="M14" s="367"/>
      <c r="N14" s="369"/>
      <c r="O14" s="435" t="s">
        <v>118</v>
      </c>
      <c r="P14" s="436"/>
      <c r="Q14" s="436"/>
      <c r="R14" s="437"/>
      <c r="S14" s="435" t="s">
        <v>119</v>
      </c>
      <c r="T14" s="436"/>
      <c r="U14" s="436"/>
      <c r="V14" s="437"/>
      <c r="W14" s="435" t="s">
        <v>120</v>
      </c>
      <c r="X14" s="436"/>
      <c r="Y14" s="436"/>
      <c r="Z14" s="437"/>
      <c r="AA14" s="435" t="s">
        <v>121</v>
      </c>
      <c r="AB14" s="436"/>
      <c r="AC14" s="436"/>
      <c r="AD14" s="437"/>
      <c r="AE14" s="435" t="s">
        <v>122</v>
      </c>
      <c r="AF14" s="436"/>
      <c r="AG14" s="436"/>
      <c r="AH14" s="437"/>
      <c r="AI14" s="435" t="s">
        <v>123</v>
      </c>
      <c r="AJ14" s="436"/>
      <c r="AK14" s="436"/>
      <c r="AL14" s="437"/>
      <c r="AM14" s="435" t="s">
        <v>124</v>
      </c>
      <c r="AN14" s="436"/>
      <c r="AO14" s="436"/>
      <c r="AP14" s="437"/>
    </row>
    <row r="15" spans="4:42" ht="18" customHeight="1" x14ac:dyDescent="0.2">
      <c r="D15" s="510"/>
      <c r="E15" s="423"/>
      <c r="F15" s="424"/>
      <c r="G15" s="378" t="s">
        <v>8</v>
      </c>
      <c r="H15" s="438" t="s">
        <v>9</v>
      </c>
      <c r="I15" s="362" t="s">
        <v>59</v>
      </c>
      <c r="J15" s="385"/>
      <c r="K15" s="367" t="s">
        <v>10</v>
      </c>
      <c r="L15" s="367" t="s">
        <v>11</v>
      </c>
      <c r="M15" s="367" t="s">
        <v>12</v>
      </c>
      <c r="N15" s="369" t="s">
        <v>54</v>
      </c>
      <c r="O15" s="415" t="s">
        <v>86</v>
      </c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6"/>
      <c r="AN15" s="416"/>
      <c r="AO15" s="416"/>
      <c r="AP15" s="417"/>
    </row>
    <row r="16" spans="4:42" ht="18" customHeight="1" x14ac:dyDescent="0.2">
      <c r="D16" s="510"/>
      <c r="E16" s="423"/>
      <c r="F16" s="424"/>
      <c r="G16" s="378"/>
      <c r="H16" s="439"/>
      <c r="I16" s="383"/>
      <c r="J16" s="385"/>
      <c r="K16" s="367"/>
      <c r="L16" s="367"/>
      <c r="M16" s="367"/>
      <c r="N16" s="369"/>
      <c r="O16" s="364" t="s">
        <v>10</v>
      </c>
      <c r="P16" s="366" t="s">
        <v>11</v>
      </c>
      <c r="Q16" s="360" t="s">
        <v>13</v>
      </c>
      <c r="R16" s="362" t="s">
        <v>57</v>
      </c>
      <c r="S16" s="364" t="s">
        <v>10</v>
      </c>
      <c r="T16" s="366" t="s">
        <v>11</v>
      </c>
      <c r="U16" s="360" t="s">
        <v>13</v>
      </c>
      <c r="V16" s="362" t="s">
        <v>57</v>
      </c>
      <c r="W16" s="364" t="s">
        <v>10</v>
      </c>
      <c r="X16" s="366" t="s">
        <v>11</v>
      </c>
      <c r="Y16" s="360" t="s">
        <v>13</v>
      </c>
      <c r="Z16" s="362" t="s">
        <v>57</v>
      </c>
      <c r="AA16" s="364" t="s">
        <v>10</v>
      </c>
      <c r="AB16" s="366" t="s">
        <v>11</v>
      </c>
      <c r="AC16" s="360" t="s">
        <v>13</v>
      </c>
      <c r="AD16" s="362" t="s">
        <v>57</v>
      </c>
      <c r="AE16" s="364" t="s">
        <v>10</v>
      </c>
      <c r="AF16" s="366" t="s">
        <v>11</v>
      </c>
      <c r="AG16" s="360" t="s">
        <v>13</v>
      </c>
      <c r="AH16" s="362" t="s">
        <v>57</v>
      </c>
      <c r="AI16" s="364" t="s">
        <v>10</v>
      </c>
      <c r="AJ16" s="366" t="s">
        <v>11</v>
      </c>
      <c r="AK16" s="360" t="s">
        <v>13</v>
      </c>
      <c r="AL16" s="362" t="s">
        <v>57</v>
      </c>
      <c r="AM16" s="364" t="s">
        <v>10</v>
      </c>
      <c r="AN16" s="366" t="s">
        <v>11</v>
      </c>
      <c r="AO16" s="360" t="s">
        <v>13</v>
      </c>
      <c r="AP16" s="362" t="s">
        <v>57</v>
      </c>
    </row>
    <row r="17" spans="1:50" ht="18" customHeight="1" thickBot="1" x14ac:dyDescent="0.25">
      <c r="D17" s="511"/>
      <c r="E17" s="425"/>
      <c r="F17" s="426"/>
      <c r="G17" s="379"/>
      <c r="H17" s="440"/>
      <c r="I17" s="363"/>
      <c r="J17" s="386"/>
      <c r="K17" s="368"/>
      <c r="L17" s="368"/>
      <c r="M17" s="368"/>
      <c r="N17" s="329"/>
      <c r="O17" s="365"/>
      <c r="P17" s="350"/>
      <c r="Q17" s="361"/>
      <c r="R17" s="363"/>
      <c r="S17" s="365"/>
      <c r="T17" s="350"/>
      <c r="U17" s="361"/>
      <c r="V17" s="363"/>
      <c r="W17" s="365"/>
      <c r="X17" s="350"/>
      <c r="Y17" s="361"/>
      <c r="Z17" s="363"/>
      <c r="AA17" s="365"/>
      <c r="AB17" s="350"/>
      <c r="AC17" s="361"/>
      <c r="AD17" s="363"/>
      <c r="AE17" s="365"/>
      <c r="AF17" s="350"/>
      <c r="AG17" s="361"/>
      <c r="AH17" s="363"/>
      <c r="AI17" s="365"/>
      <c r="AJ17" s="350"/>
      <c r="AK17" s="361"/>
      <c r="AL17" s="363"/>
      <c r="AM17" s="365"/>
      <c r="AN17" s="350"/>
      <c r="AO17" s="361"/>
      <c r="AP17" s="363"/>
    </row>
    <row r="18" spans="1:50" ht="21" customHeight="1" x14ac:dyDescent="0.2">
      <c r="A18" s="154"/>
      <c r="B18" s="154"/>
      <c r="D18" s="25" t="s">
        <v>170</v>
      </c>
      <c r="E18" s="470" t="s">
        <v>95</v>
      </c>
      <c r="F18" s="471"/>
      <c r="G18" s="172">
        <v>2</v>
      </c>
      <c r="H18" s="132">
        <v>2</v>
      </c>
      <c r="I18" s="27">
        <v>10</v>
      </c>
      <c r="J18" s="25">
        <f t="shared" ref="J18:J40" si="0">SUM(K18:N18)</f>
        <v>120</v>
      </c>
      <c r="K18" s="133">
        <f t="shared" ref="K18:K40" si="1">SUM(O18,S18,W18,AA18,AE18,AI18,AM18)</f>
        <v>60</v>
      </c>
      <c r="L18" s="133">
        <f t="shared" ref="L18:L40" si="2">SUM(P18,T18,X18,AB18,AF18,AJ18,AN18)</f>
        <v>0</v>
      </c>
      <c r="M18" s="134">
        <f t="shared" ref="M18:M40" si="3">SUM(Q18,U18,Y18,AC18,AG18,AK18,AO18)</f>
        <v>60</v>
      </c>
      <c r="N18" s="27">
        <f t="shared" ref="N18:N40" si="4">SUM(R18,V18,Z18,AD18,AH18,AL18,AP18)</f>
        <v>0</v>
      </c>
      <c r="O18" s="195">
        <v>30</v>
      </c>
      <c r="P18" s="135"/>
      <c r="Q18" s="135">
        <v>30</v>
      </c>
      <c r="R18" s="136"/>
      <c r="S18" s="179">
        <v>30</v>
      </c>
      <c r="T18" s="135"/>
      <c r="U18" s="135">
        <v>30</v>
      </c>
      <c r="V18" s="136"/>
      <c r="W18" s="137"/>
      <c r="X18" s="135"/>
      <c r="Y18" s="135"/>
      <c r="Z18" s="136"/>
      <c r="AA18" s="137"/>
      <c r="AB18" s="135"/>
      <c r="AC18" s="135"/>
      <c r="AD18" s="136"/>
      <c r="AE18" s="138"/>
      <c r="AF18" s="135"/>
      <c r="AG18" s="135"/>
      <c r="AH18" s="136"/>
      <c r="AI18" s="138"/>
      <c r="AJ18" s="135"/>
      <c r="AK18" s="135"/>
      <c r="AL18" s="136"/>
      <c r="AM18" s="138"/>
      <c r="AN18" s="135"/>
      <c r="AO18" s="135"/>
      <c r="AP18" s="136"/>
    </row>
    <row r="19" spans="1:50" ht="21" customHeight="1" x14ac:dyDescent="0.2">
      <c r="A19" s="154"/>
      <c r="B19" s="154"/>
      <c r="D19" s="31" t="s">
        <v>171</v>
      </c>
      <c r="E19" s="466" t="s">
        <v>130</v>
      </c>
      <c r="F19" s="467"/>
      <c r="G19" s="173"/>
      <c r="H19" s="114">
        <v>1</v>
      </c>
      <c r="I19" s="104">
        <v>4</v>
      </c>
      <c r="J19" s="31">
        <f t="shared" si="0"/>
        <v>45</v>
      </c>
      <c r="K19" s="5">
        <f t="shared" si="1"/>
        <v>0</v>
      </c>
      <c r="L19" s="5">
        <f t="shared" si="2"/>
        <v>0</v>
      </c>
      <c r="M19" s="5">
        <f t="shared" si="3"/>
        <v>45</v>
      </c>
      <c r="N19" s="35">
        <f t="shared" si="4"/>
        <v>0</v>
      </c>
      <c r="O19" s="117"/>
      <c r="P19" s="107"/>
      <c r="Q19" s="107"/>
      <c r="R19" s="104"/>
      <c r="S19" s="108"/>
      <c r="T19" s="107"/>
      <c r="U19" s="107">
        <v>45</v>
      </c>
      <c r="V19" s="104"/>
      <c r="W19" s="108"/>
      <c r="X19" s="107"/>
      <c r="Y19" s="107"/>
      <c r="Z19" s="104"/>
      <c r="AA19" s="108"/>
      <c r="AB19" s="107"/>
      <c r="AC19" s="107"/>
      <c r="AD19" s="104"/>
      <c r="AE19" s="108"/>
      <c r="AF19" s="107"/>
      <c r="AG19" s="107"/>
      <c r="AH19" s="104"/>
      <c r="AI19" s="108"/>
      <c r="AJ19" s="107"/>
      <c r="AK19" s="107"/>
      <c r="AL19" s="104"/>
      <c r="AM19" s="108"/>
      <c r="AN19" s="107"/>
      <c r="AO19" s="107"/>
      <c r="AP19" s="104"/>
    </row>
    <row r="20" spans="1:50" ht="21" customHeight="1" x14ac:dyDescent="0.2">
      <c r="A20" s="154"/>
      <c r="B20" s="154"/>
      <c r="D20" s="31" t="s">
        <v>172</v>
      </c>
      <c r="E20" s="466" t="s">
        <v>98</v>
      </c>
      <c r="F20" s="467"/>
      <c r="G20" s="173">
        <v>1</v>
      </c>
      <c r="H20" s="32">
        <v>3</v>
      </c>
      <c r="I20" s="34">
        <v>6</v>
      </c>
      <c r="J20" s="31">
        <f t="shared" si="0"/>
        <v>105</v>
      </c>
      <c r="K20" s="5">
        <f t="shared" si="1"/>
        <v>45</v>
      </c>
      <c r="L20" s="5">
        <f t="shared" si="2"/>
        <v>60</v>
      </c>
      <c r="M20" s="5">
        <f t="shared" si="3"/>
        <v>0</v>
      </c>
      <c r="N20" s="35">
        <f t="shared" si="4"/>
        <v>0</v>
      </c>
      <c r="O20" s="117"/>
      <c r="P20" s="107"/>
      <c r="Q20" s="107"/>
      <c r="R20" s="104"/>
      <c r="S20" s="108">
        <v>30</v>
      </c>
      <c r="T20" s="107">
        <v>30</v>
      </c>
      <c r="U20" s="107"/>
      <c r="V20" s="104"/>
      <c r="W20" s="178">
        <v>15</v>
      </c>
      <c r="X20" s="107">
        <v>30</v>
      </c>
      <c r="Y20" s="107"/>
      <c r="Z20" s="104"/>
      <c r="AA20" s="108"/>
      <c r="AB20" s="107"/>
      <c r="AC20" s="107"/>
      <c r="AD20" s="104"/>
      <c r="AE20" s="108"/>
      <c r="AF20" s="107"/>
      <c r="AG20" s="107"/>
      <c r="AH20" s="104"/>
      <c r="AI20" s="117"/>
      <c r="AJ20" s="107"/>
      <c r="AK20" s="107"/>
      <c r="AL20" s="104"/>
      <c r="AM20" s="117"/>
      <c r="AN20" s="107"/>
      <c r="AO20" s="107"/>
      <c r="AP20" s="104"/>
    </row>
    <row r="21" spans="1:50" s="2" customFormat="1" ht="21" customHeight="1" x14ac:dyDescent="0.2">
      <c r="A21" s="154"/>
      <c r="B21" s="154"/>
      <c r="C21" s="154"/>
      <c r="D21" s="31" t="s">
        <v>173</v>
      </c>
      <c r="E21" s="466" t="s">
        <v>128</v>
      </c>
      <c r="F21" s="467"/>
      <c r="G21" s="173">
        <v>2</v>
      </c>
      <c r="H21" s="114">
        <v>2</v>
      </c>
      <c r="I21" s="104">
        <v>7</v>
      </c>
      <c r="J21" s="31">
        <f t="shared" si="0"/>
        <v>105</v>
      </c>
      <c r="K21" s="5">
        <f t="shared" si="1"/>
        <v>45</v>
      </c>
      <c r="L21" s="5">
        <f t="shared" si="2"/>
        <v>0</v>
      </c>
      <c r="M21" s="5">
        <f t="shared" si="3"/>
        <v>60</v>
      </c>
      <c r="N21" s="35">
        <f t="shared" si="4"/>
        <v>0</v>
      </c>
      <c r="O21" s="117"/>
      <c r="P21" s="107"/>
      <c r="Q21" s="107"/>
      <c r="R21" s="104"/>
      <c r="S21" s="108"/>
      <c r="T21" s="107"/>
      <c r="U21" s="107"/>
      <c r="V21" s="104"/>
      <c r="W21" s="176">
        <v>30</v>
      </c>
      <c r="X21" s="107"/>
      <c r="Y21" s="107">
        <v>30</v>
      </c>
      <c r="Z21" s="104"/>
      <c r="AA21" s="176">
        <v>15</v>
      </c>
      <c r="AB21" s="107"/>
      <c r="AC21" s="107">
        <v>30</v>
      </c>
      <c r="AD21" s="104"/>
      <c r="AE21" s="112"/>
      <c r="AF21" s="107"/>
      <c r="AG21" s="107"/>
      <c r="AH21" s="104"/>
      <c r="AI21" s="108"/>
      <c r="AJ21" s="107"/>
      <c r="AK21" s="107"/>
      <c r="AL21" s="104"/>
      <c r="AM21" s="108"/>
      <c r="AN21" s="107"/>
      <c r="AO21" s="107"/>
      <c r="AP21" s="104"/>
    </row>
    <row r="22" spans="1:50" ht="21" customHeight="1" x14ac:dyDescent="0.2">
      <c r="A22" s="154"/>
      <c r="B22" s="154"/>
      <c r="D22" s="31" t="s">
        <v>174</v>
      </c>
      <c r="E22" s="464" t="s">
        <v>99</v>
      </c>
      <c r="F22" s="465"/>
      <c r="G22" s="173">
        <v>2</v>
      </c>
      <c r="H22" s="114">
        <v>2</v>
      </c>
      <c r="I22" s="104">
        <v>5</v>
      </c>
      <c r="J22" s="31">
        <f t="shared" si="0"/>
        <v>75</v>
      </c>
      <c r="K22" s="5">
        <f t="shared" si="1"/>
        <v>30</v>
      </c>
      <c r="L22" s="5">
        <f t="shared" si="2"/>
        <v>0</v>
      </c>
      <c r="M22" s="5">
        <f t="shared" si="3"/>
        <v>45</v>
      </c>
      <c r="N22" s="35">
        <f t="shared" si="4"/>
        <v>0</v>
      </c>
      <c r="O22" s="117"/>
      <c r="P22" s="107"/>
      <c r="Q22" s="107"/>
      <c r="R22" s="104"/>
      <c r="S22" s="144"/>
      <c r="T22" s="107"/>
      <c r="U22" s="107"/>
      <c r="V22" s="104"/>
      <c r="W22" s="176">
        <v>15</v>
      </c>
      <c r="X22" s="107"/>
      <c r="Y22" s="107">
        <v>30</v>
      </c>
      <c r="Z22" s="104"/>
      <c r="AA22" s="176">
        <v>15</v>
      </c>
      <c r="AB22" s="107"/>
      <c r="AC22" s="107">
        <v>15</v>
      </c>
      <c r="AD22" s="104"/>
      <c r="AE22" s="112"/>
      <c r="AF22" s="107"/>
      <c r="AG22" s="107"/>
      <c r="AH22" s="104"/>
      <c r="AI22" s="108"/>
      <c r="AJ22" s="107"/>
      <c r="AK22" s="107"/>
      <c r="AL22" s="104"/>
      <c r="AM22" s="108"/>
      <c r="AN22" s="107"/>
      <c r="AO22" s="107"/>
      <c r="AP22" s="104"/>
    </row>
    <row r="23" spans="1:50" ht="21" customHeight="1" x14ac:dyDescent="0.2">
      <c r="A23" s="154"/>
      <c r="B23" s="154"/>
      <c r="D23" s="31" t="s">
        <v>175</v>
      </c>
      <c r="E23" s="464" t="s">
        <v>129</v>
      </c>
      <c r="F23" s="465"/>
      <c r="G23" s="165"/>
      <c r="H23" s="114">
        <v>1</v>
      </c>
      <c r="I23" s="104">
        <v>4</v>
      </c>
      <c r="J23" s="31">
        <f t="shared" si="0"/>
        <v>45</v>
      </c>
      <c r="K23" s="5">
        <f t="shared" si="1"/>
        <v>0</v>
      </c>
      <c r="L23" s="5">
        <f t="shared" si="2"/>
        <v>0</v>
      </c>
      <c r="M23" s="5">
        <f t="shared" si="3"/>
        <v>45</v>
      </c>
      <c r="N23" s="35">
        <f t="shared" si="4"/>
        <v>0</v>
      </c>
      <c r="O23" s="117"/>
      <c r="P23" s="107"/>
      <c r="Q23" s="107"/>
      <c r="R23" s="104"/>
      <c r="S23" s="37"/>
      <c r="T23" s="107"/>
      <c r="U23" s="107"/>
      <c r="V23" s="104"/>
      <c r="W23" s="144"/>
      <c r="X23" s="107"/>
      <c r="Y23" s="107"/>
      <c r="Z23" s="104"/>
      <c r="AA23" s="144"/>
      <c r="AB23" s="107"/>
      <c r="AC23" s="107">
        <v>45</v>
      </c>
      <c r="AD23" s="104"/>
      <c r="AE23" s="108"/>
      <c r="AF23" s="107"/>
      <c r="AG23" s="107"/>
      <c r="AH23" s="104"/>
      <c r="AI23" s="108"/>
      <c r="AJ23" s="107"/>
      <c r="AK23" s="107"/>
      <c r="AL23" s="104"/>
      <c r="AM23" s="108"/>
      <c r="AN23" s="107"/>
      <c r="AO23" s="107"/>
      <c r="AP23" s="104"/>
    </row>
    <row r="24" spans="1:50" ht="21" customHeight="1" x14ac:dyDescent="0.2">
      <c r="A24" s="154"/>
      <c r="B24" s="154"/>
      <c r="D24" s="31" t="s">
        <v>176</v>
      </c>
      <c r="E24" s="464" t="s">
        <v>101</v>
      </c>
      <c r="F24" s="465"/>
      <c r="G24" s="165"/>
      <c r="H24" s="114">
        <v>1</v>
      </c>
      <c r="I24" s="104">
        <v>3</v>
      </c>
      <c r="J24" s="31">
        <f t="shared" si="0"/>
        <v>30</v>
      </c>
      <c r="K24" s="5">
        <f t="shared" si="1"/>
        <v>0</v>
      </c>
      <c r="L24" s="5">
        <f t="shared" si="2"/>
        <v>0</v>
      </c>
      <c r="M24" s="5">
        <f t="shared" si="3"/>
        <v>30</v>
      </c>
      <c r="N24" s="35">
        <f t="shared" si="4"/>
        <v>0</v>
      </c>
      <c r="O24" s="117"/>
      <c r="P24" s="107"/>
      <c r="Q24" s="107"/>
      <c r="R24" s="104"/>
      <c r="S24" s="108"/>
      <c r="T24" s="107"/>
      <c r="U24" s="107"/>
      <c r="V24" s="104"/>
      <c r="W24" s="144"/>
      <c r="X24" s="107"/>
      <c r="Y24" s="107"/>
      <c r="Z24" s="104"/>
      <c r="AA24" s="144"/>
      <c r="AB24" s="107"/>
      <c r="AC24" s="107">
        <v>30</v>
      </c>
      <c r="AD24" s="104"/>
      <c r="AE24" s="108"/>
      <c r="AF24" s="107"/>
      <c r="AG24" s="107"/>
      <c r="AH24" s="104"/>
      <c r="AI24" s="108"/>
      <c r="AJ24" s="107"/>
      <c r="AK24" s="107"/>
      <c r="AL24" s="104"/>
      <c r="AM24" s="108"/>
      <c r="AN24" s="107"/>
      <c r="AO24" s="107"/>
      <c r="AP24" s="104"/>
    </row>
    <row r="25" spans="1:50" ht="21" customHeight="1" x14ac:dyDescent="0.2">
      <c r="A25" s="154"/>
      <c r="B25" s="154"/>
      <c r="D25" s="31" t="s">
        <v>177</v>
      </c>
      <c r="E25" s="466" t="s">
        <v>114</v>
      </c>
      <c r="F25" s="467"/>
      <c r="G25" s="165">
        <v>1</v>
      </c>
      <c r="H25" s="114">
        <v>3</v>
      </c>
      <c r="I25" s="104">
        <v>5</v>
      </c>
      <c r="J25" s="31">
        <f t="shared" si="0"/>
        <v>60</v>
      </c>
      <c r="K25" s="5">
        <f t="shared" si="1"/>
        <v>30</v>
      </c>
      <c r="L25" s="5">
        <f t="shared" si="2"/>
        <v>0</v>
      </c>
      <c r="M25" s="5">
        <f t="shared" si="3"/>
        <v>0</v>
      </c>
      <c r="N25" s="35">
        <f t="shared" si="4"/>
        <v>30</v>
      </c>
      <c r="O25" s="117"/>
      <c r="P25" s="107"/>
      <c r="Q25" s="107"/>
      <c r="R25" s="104"/>
      <c r="S25" s="108"/>
      <c r="T25" s="107"/>
      <c r="U25" s="107"/>
      <c r="V25" s="104"/>
      <c r="W25" s="108"/>
      <c r="X25" s="107"/>
      <c r="Y25" s="107"/>
      <c r="Z25" s="104"/>
      <c r="AA25" s="144"/>
      <c r="AB25" s="107"/>
      <c r="AC25" s="107"/>
      <c r="AD25" s="104"/>
      <c r="AE25" s="108"/>
      <c r="AF25" s="107"/>
      <c r="AG25" s="107"/>
      <c r="AH25" s="104"/>
      <c r="AI25" s="108">
        <v>15</v>
      </c>
      <c r="AJ25" s="107"/>
      <c r="AK25" s="107"/>
      <c r="AL25" s="104">
        <v>15</v>
      </c>
      <c r="AM25" s="176">
        <v>15</v>
      </c>
      <c r="AN25" s="107"/>
      <c r="AO25" s="107"/>
      <c r="AP25" s="104">
        <v>15</v>
      </c>
    </row>
    <row r="26" spans="1:50" ht="21" customHeight="1" x14ac:dyDescent="0.2">
      <c r="A26" s="154"/>
      <c r="B26" s="154"/>
      <c r="D26" s="31" t="s">
        <v>178</v>
      </c>
      <c r="E26" s="462" t="s">
        <v>104</v>
      </c>
      <c r="F26" s="463"/>
      <c r="G26" s="165">
        <v>1</v>
      </c>
      <c r="H26" s="114">
        <v>3</v>
      </c>
      <c r="I26" s="104">
        <v>5</v>
      </c>
      <c r="J26" s="31">
        <f t="shared" si="0"/>
        <v>75</v>
      </c>
      <c r="K26" s="5">
        <f t="shared" si="1"/>
        <v>45</v>
      </c>
      <c r="L26" s="5">
        <f t="shared" si="2"/>
        <v>30</v>
      </c>
      <c r="M26" s="5">
        <f t="shared" si="3"/>
        <v>0</v>
      </c>
      <c r="N26" s="35">
        <f t="shared" si="4"/>
        <v>0</v>
      </c>
      <c r="O26" s="117"/>
      <c r="P26" s="107"/>
      <c r="Q26" s="107"/>
      <c r="R26" s="104"/>
      <c r="S26" s="108"/>
      <c r="T26" s="107"/>
      <c r="U26" s="107"/>
      <c r="V26" s="104"/>
      <c r="W26" s="108"/>
      <c r="X26" s="107"/>
      <c r="Y26" s="107"/>
      <c r="Z26" s="104"/>
      <c r="AA26" s="108"/>
      <c r="AB26" s="107"/>
      <c r="AC26" s="107"/>
      <c r="AD26" s="104"/>
      <c r="AE26" s="112">
        <v>30</v>
      </c>
      <c r="AF26" s="107">
        <v>15</v>
      </c>
      <c r="AG26" s="107"/>
      <c r="AH26" s="104"/>
      <c r="AI26" s="175">
        <v>15</v>
      </c>
      <c r="AJ26" s="107">
        <v>15</v>
      </c>
      <c r="AK26" s="107"/>
      <c r="AL26" s="104"/>
      <c r="AM26" s="108"/>
      <c r="AN26" s="107"/>
      <c r="AO26" s="107"/>
      <c r="AP26" s="104"/>
    </row>
    <row r="27" spans="1:50" ht="21" customHeight="1" x14ac:dyDescent="0.2">
      <c r="A27" s="154"/>
      <c r="B27" s="154"/>
      <c r="D27" s="31" t="s">
        <v>179</v>
      </c>
      <c r="E27" s="464" t="s">
        <v>105</v>
      </c>
      <c r="F27" s="465"/>
      <c r="G27" s="165">
        <v>1</v>
      </c>
      <c r="H27" s="114">
        <v>3</v>
      </c>
      <c r="I27" s="104">
        <v>5</v>
      </c>
      <c r="J27" s="31">
        <f t="shared" si="0"/>
        <v>75</v>
      </c>
      <c r="K27" s="5">
        <f t="shared" si="1"/>
        <v>30</v>
      </c>
      <c r="L27" s="5">
        <f t="shared" si="2"/>
        <v>15</v>
      </c>
      <c r="M27" s="5">
        <f t="shared" si="3"/>
        <v>30</v>
      </c>
      <c r="N27" s="35">
        <f t="shared" si="4"/>
        <v>0</v>
      </c>
      <c r="O27" s="117"/>
      <c r="P27" s="107"/>
      <c r="Q27" s="107"/>
      <c r="R27" s="104"/>
      <c r="S27" s="108"/>
      <c r="T27" s="107"/>
      <c r="U27" s="107"/>
      <c r="V27" s="104"/>
      <c r="W27" s="108"/>
      <c r="X27" s="107"/>
      <c r="Y27" s="107"/>
      <c r="Z27" s="104"/>
      <c r="AA27" s="108"/>
      <c r="AB27" s="107"/>
      <c r="AC27" s="107"/>
      <c r="AD27" s="104"/>
      <c r="AE27" s="108">
        <v>15</v>
      </c>
      <c r="AF27" s="107">
        <v>15</v>
      </c>
      <c r="AG27" s="107"/>
      <c r="AH27" s="104"/>
      <c r="AI27" s="175">
        <v>15</v>
      </c>
      <c r="AJ27" s="107"/>
      <c r="AK27" s="107">
        <v>30</v>
      </c>
      <c r="AL27" s="104"/>
      <c r="AM27" s="112"/>
      <c r="AN27" s="107"/>
      <c r="AO27" s="107"/>
      <c r="AP27" s="104"/>
    </row>
    <row r="28" spans="1:50" ht="21" customHeight="1" x14ac:dyDescent="0.2">
      <c r="A28" s="154"/>
      <c r="B28" s="154"/>
      <c r="D28" s="31" t="s">
        <v>180</v>
      </c>
      <c r="E28" s="466" t="s">
        <v>107</v>
      </c>
      <c r="F28" s="467"/>
      <c r="G28" s="165"/>
      <c r="H28" s="114">
        <v>1</v>
      </c>
      <c r="I28" s="104">
        <v>2</v>
      </c>
      <c r="J28" s="31">
        <f t="shared" si="0"/>
        <v>30</v>
      </c>
      <c r="K28" s="5">
        <f t="shared" si="1"/>
        <v>0</v>
      </c>
      <c r="L28" s="5">
        <f t="shared" si="2"/>
        <v>0</v>
      </c>
      <c r="M28" s="5">
        <f t="shared" si="3"/>
        <v>30</v>
      </c>
      <c r="N28" s="35">
        <f t="shared" si="4"/>
        <v>0</v>
      </c>
      <c r="O28" s="198"/>
      <c r="P28" s="198"/>
      <c r="Q28" s="107"/>
      <c r="R28" s="104"/>
      <c r="S28" s="108"/>
      <c r="T28" s="107"/>
      <c r="U28" s="107"/>
      <c r="V28" s="104"/>
      <c r="W28" s="107"/>
      <c r="X28" s="107"/>
      <c r="Y28" s="107"/>
      <c r="Z28" s="104"/>
      <c r="AA28" s="108"/>
      <c r="AB28" s="107"/>
      <c r="AC28" s="107"/>
      <c r="AD28" s="104"/>
      <c r="AE28" s="108"/>
      <c r="AF28" s="107"/>
      <c r="AG28" s="107"/>
      <c r="AH28" s="104"/>
      <c r="AI28" s="108"/>
      <c r="AJ28" s="107"/>
      <c r="AK28" s="107">
        <v>30</v>
      </c>
      <c r="AL28" s="104"/>
      <c r="AM28" s="112"/>
      <c r="AN28" s="107"/>
      <c r="AO28" s="107"/>
      <c r="AP28" s="104"/>
    </row>
    <row r="29" spans="1:50" ht="21" customHeight="1" x14ac:dyDescent="0.2">
      <c r="A29" s="154"/>
      <c r="B29" s="154"/>
      <c r="D29" s="31" t="s">
        <v>181</v>
      </c>
      <c r="E29" s="464" t="s">
        <v>108</v>
      </c>
      <c r="F29" s="465"/>
      <c r="G29" s="165"/>
      <c r="H29" s="114">
        <v>1</v>
      </c>
      <c r="I29" s="104">
        <v>3</v>
      </c>
      <c r="J29" s="31">
        <f t="shared" si="0"/>
        <v>45</v>
      </c>
      <c r="K29" s="5">
        <f t="shared" si="1"/>
        <v>0</v>
      </c>
      <c r="L29" s="5">
        <f t="shared" si="2"/>
        <v>0</v>
      </c>
      <c r="M29" s="5">
        <f t="shared" si="3"/>
        <v>45</v>
      </c>
      <c r="N29" s="35">
        <f t="shared" si="4"/>
        <v>0</v>
      </c>
      <c r="O29" s="149"/>
      <c r="P29" s="198"/>
      <c r="Q29" s="107"/>
      <c r="R29" s="104"/>
      <c r="S29" s="108"/>
      <c r="T29" s="107"/>
      <c r="U29" s="107"/>
      <c r="V29" s="104"/>
      <c r="W29" s="108"/>
      <c r="X29" s="107"/>
      <c r="Y29" s="107"/>
      <c r="Z29" s="104"/>
      <c r="AA29" s="108"/>
      <c r="AB29" s="107"/>
      <c r="AC29" s="107"/>
      <c r="AD29" s="104"/>
      <c r="AE29" s="108"/>
      <c r="AF29" s="107"/>
      <c r="AG29" s="107"/>
      <c r="AH29" s="104"/>
      <c r="AI29" s="108"/>
      <c r="AJ29" s="107"/>
      <c r="AK29" s="107">
        <v>45</v>
      </c>
      <c r="AL29" s="104"/>
      <c r="AM29" s="108"/>
      <c r="AN29" s="107"/>
      <c r="AO29" s="107"/>
      <c r="AP29" s="104"/>
    </row>
    <row r="30" spans="1:50" ht="21" customHeight="1" x14ac:dyDescent="0.2">
      <c r="A30" s="154"/>
      <c r="B30" s="154"/>
      <c r="D30" s="31" t="s">
        <v>182</v>
      </c>
      <c r="E30" s="191" t="s">
        <v>91</v>
      </c>
      <c r="F30" s="199" t="s">
        <v>165</v>
      </c>
      <c r="G30" s="165"/>
      <c r="H30" s="114">
        <v>2</v>
      </c>
      <c r="I30" s="104">
        <v>3</v>
      </c>
      <c r="J30" s="105">
        <f t="shared" si="0"/>
        <v>30</v>
      </c>
      <c r="K30" s="106">
        <f t="shared" si="1"/>
        <v>15</v>
      </c>
      <c r="L30" s="106">
        <f t="shared" si="2"/>
        <v>0</v>
      </c>
      <c r="M30" s="106">
        <f t="shared" si="3"/>
        <v>15</v>
      </c>
      <c r="N30" s="106">
        <f t="shared" si="4"/>
        <v>0</v>
      </c>
      <c r="O30" s="31">
        <v>15</v>
      </c>
      <c r="P30" s="107"/>
      <c r="Q30" s="107">
        <v>15</v>
      </c>
      <c r="R30" s="104"/>
      <c r="S30" s="108"/>
      <c r="T30" s="107"/>
      <c r="U30" s="107"/>
      <c r="V30" s="104"/>
      <c r="W30" s="108"/>
      <c r="X30" s="107"/>
      <c r="Y30" s="107"/>
      <c r="Z30" s="104"/>
      <c r="AA30" s="108"/>
      <c r="AB30" s="107"/>
      <c r="AC30" s="107"/>
      <c r="AD30" s="104"/>
      <c r="AE30" s="108"/>
      <c r="AF30" s="107"/>
      <c r="AG30" s="107"/>
      <c r="AH30" s="104"/>
      <c r="AI30" s="108"/>
      <c r="AJ30" s="107"/>
      <c r="AK30" s="107"/>
      <c r="AL30" s="104"/>
      <c r="AM30" s="108"/>
      <c r="AN30" s="107"/>
      <c r="AO30" s="107"/>
      <c r="AP30" s="104"/>
    </row>
    <row r="31" spans="1:50" ht="21" customHeight="1" x14ac:dyDescent="0.2">
      <c r="A31" s="154"/>
      <c r="B31" s="154"/>
      <c r="D31" s="166" t="s">
        <v>183</v>
      </c>
      <c r="E31" s="191" t="s">
        <v>198</v>
      </c>
      <c r="F31" s="199" t="s">
        <v>199</v>
      </c>
      <c r="G31" s="165"/>
      <c r="H31" s="114">
        <v>2</v>
      </c>
      <c r="I31" s="104">
        <v>3</v>
      </c>
      <c r="J31" s="105">
        <f t="shared" si="0"/>
        <v>30</v>
      </c>
      <c r="K31" s="106">
        <f t="shared" si="1"/>
        <v>15</v>
      </c>
      <c r="L31" s="106">
        <f t="shared" si="2"/>
        <v>0</v>
      </c>
      <c r="M31" s="106">
        <f t="shared" si="3"/>
        <v>15</v>
      </c>
      <c r="N31" s="106">
        <f t="shared" si="4"/>
        <v>0</v>
      </c>
      <c r="O31" s="111">
        <v>15</v>
      </c>
      <c r="P31" s="107"/>
      <c r="Q31" s="107">
        <v>15</v>
      </c>
      <c r="R31" s="104"/>
      <c r="S31" s="112"/>
      <c r="T31" s="107"/>
      <c r="U31" s="107"/>
      <c r="V31" s="104"/>
      <c r="W31" s="108"/>
      <c r="X31" s="107"/>
      <c r="Y31" s="107"/>
      <c r="Z31" s="104"/>
      <c r="AA31" s="108"/>
      <c r="AB31" s="107"/>
      <c r="AC31" s="107"/>
      <c r="AD31" s="104"/>
      <c r="AE31" s="108"/>
      <c r="AF31" s="107"/>
      <c r="AG31" s="107"/>
      <c r="AH31" s="104"/>
      <c r="AI31" s="108"/>
      <c r="AJ31" s="107"/>
      <c r="AK31" s="107"/>
      <c r="AL31" s="104"/>
      <c r="AM31" s="108"/>
      <c r="AN31" s="107"/>
      <c r="AO31" s="107"/>
      <c r="AP31" s="104"/>
    </row>
    <row r="32" spans="1:50" ht="21" customHeight="1" x14ac:dyDescent="0.2">
      <c r="A32" s="154"/>
      <c r="B32" s="154"/>
      <c r="D32" s="31" t="s">
        <v>184</v>
      </c>
      <c r="E32" s="191" t="s">
        <v>113</v>
      </c>
      <c r="F32" s="199" t="s">
        <v>202</v>
      </c>
      <c r="G32" s="165"/>
      <c r="H32" s="114">
        <v>1</v>
      </c>
      <c r="I32" s="104">
        <v>3</v>
      </c>
      <c r="J32" s="105">
        <f t="shared" si="0"/>
        <v>30</v>
      </c>
      <c r="K32" s="106">
        <f t="shared" si="1"/>
        <v>30</v>
      </c>
      <c r="L32" s="106">
        <f t="shared" si="2"/>
        <v>0</v>
      </c>
      <c r="M32" s="106">
        <f t="shared" si="3"/>
        <v>0</v>
      </c>
      <c r="N32" s="106">
        <f t="shared" si="4"/>
        <v>0</v>
      </c>
      <c r="O32" s="111"/>
      <c r="P32" s="107"/>
      <c r="Q32" s="107"/>
      <c r="R32" s="104"/>
      <c r="S32" s="112"/>
      <c r="T32" s="107"/>
      <c r="U32" s="107"/>
      <c r="V32" s="104"/>
      <c r="W32" s="37">
        <v>30</v>
      </c>
      <c r="X32" s="107"/>
      <c r="Y32" s="107"/>
      <c r="Z32" s="104"/>
      <c r="AA32" s="108"/>
      <c r="AB32" s="107"/>
      <c r="AC32" s="107"/>
      <c r="AD32" s="104"/>
      <c r="AE32" s="108"/>
      <c r="AF32" s="107"/>
      <c r="AG32" s="107"/>
      <c r="AH32" s="104"/>
      <c r="AI32" s="108"/>
      <c r="AJ32" s="107"/>
      <c r="AK32" s="107"/>
      <c r="AL32" s="104"/>
      <c r="AM32" s="108"/>
      <c r="AN32" s="107"/>
      <c r="AO32" s="107"/>
      <c r="AP32" s="104"/>
      <c r="AS32" s="42"/>
      <c r="AT32" s="42"/>
      <c r="AU32" s="42"/>
      <c r="AV32" s="42"/>
      <c r="AW32" s="42"/>
      <c r="AX32" s="42"/>
    </row>
    <row r="33" spans="1:42" ht="36" customHeight="1" x14ac:dyDescent="0.2">
      <c r="A33" s="154"/>
      <c r="B33" s="154"/>
      <c r="D33" s="31" t="s">
        <v>185</v>
      </c>
      <c r="E33" s="191" t="s">
        <v>92</v>
      </c>
      <c r="F33" s="199" t="s">
        <v>167</v>
      </c>
      <c r="G33" s="165"/>
      <c r="H33" s="114">
        <v>2</v>
      </c>
      <c r="I33" s="104">
        <v>4</v>
      </c>
      <c r="J33" s="105">
        <f t="shared" si="0"/>
        <v>45</v>
      </c>
      <c r="K33" s="106">
        <f t="shared" si="1"/>
        <v>30</v>
      </c>
      <c r="L33" s="106">
        <f t="shared" si="2"/>
        <v>0</v>
      </c>
      <c r="M33" s="106">
        <f t="shared" si="3"/>
        <v>0</v>
      </c>
      <c r="N33" s="106">
        <f t="shared" si="4"/>
        <v>15</v>
      </c>
      <c r="O33" s="117"/>
      <c r="P33" s="107"/>
      <c r="Q33" s="107"/>
      <c r="R33" s="104"/>
      <c r="S33" s="149"/>
      <c r="T33" s="198"/>
      <c r="U33" s="107"/>
      <c r="V33" s="104"/>
      <c r="W33" s="108"/>
      <c r="X33" s="107"/>
      <c r="Y33" s="107"/>
      <c r="Z33" s="104"/>
      <c r="AA33" s="108"/>
      <c r="AB33" s="107"/>
      <c r="AC33" s="107"/>
      <c r="AD33" s="104"/>
      <c r="AE33" s="108">
        <v>30</v>
      </c>
      <c r="AF33" s="107"/>
      <c r="AG33" s="107"/>
      <c r="AH33" s="104">
        <v>15</v>
      </c>
      <c r="AI33" s="108"/>
      <c r="AJ33" s="107"/>
      <c r="AK33" s="107"/>
      <c r="AL33" s="104"/>
      <c r="AM33" s="108"/>
      <c r="AN33" s="107"/>
      <c r="AO33" s="107"/>
      <c r="AP33" s="104"/>
    </row>
    <row r="34" spans="1:42" ht="21" customHeight="1" x14ac:dyDescent="0.2">
      <c r="A34" s="154"/>
      <c r="B34" s="154"/>
      <c r="D34" s="31" t="s">
        <v>186</v>
      </c>
      <c r="E34" s="191" t="s">
        <v>94</v>
      </c>
      <c r="F34" s="199" t="s">
        <v>156</v>
      </c>
      <c r="G34" s="165">
        <v>1</v>
      </c>
      <c r="H34" s="114">
        <v>3</v>
      </c>
      <c r="I34" s="104">
        <v>5</v>
      </c>
      <c r="J34" s="105">
        <f t="shared" si="0"/>
        <v>60</v>
      </c>
      <c r="K34" s="106">
        <f t="shared" si="1"/>
        <v>30</v>
      </c>
      <c r="L34" s="106">
        <f t="shared" si="2"/>
        <v>15</v>
      </c>
      <c r="M34" s="106">
        <f t="shared" si="3"/>
        <v>15</v>
      </c>
      <c r="N34" s="106">
        <f t="shared" si="4"/>
        <v>0</v>
      </c>
      <c r="O34" s="117"/>
      <c r="P34" s="107"/>
      <c r="Q34" s="107"/>
      <c r="R34" s="104"/>
      <c r="S34" s="149"/>
      <c r="T34" s="198"/>
      <c r="U34" s="107"/>
      <c r="V34" s="104"/>
      <c r="W34" s="108"/>
      <c r="X34" s="107"/>
      <c r="Y34" s="107"/>
      <c r="Z34" s="104"/>
      <c r="AA34" s="108">
        <v>15</v>
      </c>
      <c r="AB34" s="107">
        <v>15</v>
      </c>
      <c r="AC34" s="107"/>
      <c r="AD34" s="104"/>
      <c r="AE34" s="175">
        <v>15</v>
      </c>
      <c r="AF34" s="107"/>
      <c r="AG34" s="107">
        <v>15</v>
      </c>
      <c r="AH34" s="104"/>
      <c r="AI34" s="108"/>
      <c r="AJ34" s="107"/>
      <c r="AK34" s="107"/>
      <c r="AL34" s="104"/>
      <c r="AM34" s="108"/>
      <c r="AN34" s="107"/>
      <c r="AO34" s="107"/>
      <c r="AP34" s="104"/>
    </row>
    <row r="35" spans="1:42" ht="21" customHeight="1" x14ac:dyDescent="0.2">
      <c r="A35" s="154"/>
      <c r="B35" s="154"/>
      <c r="D35" s="31" t="s">
        <v>187</v>
      </c>
      <c r="E35" s="191" t="s">
        <v>103</v>
      </c>
      <c r="F35" s="199" t="s">
        <v>161</v>
      </c>
      <c r="G35" s="165">
        <v>1</v>
      </c>
      <c r="H35" s="114">
        <v>3</v>
      </c>
      <c r="I35" s="104">
        <v>7</v>
      </c>
      <c r="J35" s="31">
        <f t="shared" si="0"/>
        <v>90</v>
      </c>
      <c r="K35" s="5">
        <f t="shared" si="1"/>
        <v>45</v>
      </c>
      <c r="L35" s="5">
        <f t="shared" si="2"/>
        <v>15</v>
      </c>
      <c r="M35" s="5">
        <f t="shared" si="3"/>
        <v>0</v>
      </c>
      <c r="N35" s="35">
        <f t="shared" si="4"/>
        <v>30</v>
      </c>
      <c r="O35" s="117"/>
      <c r="P35" s="107"/>
      <c r="Q35" s="107"/>
      <c r="R35" s="104"/>
      <c r="S35" s="108"/>
      <c r="T35" s="107"/>
      <c r="U35" s="107"/>
      <c r="V35" s="104"/>
      <c r="W35" s="108"/>
      <c r="X35" s="107"/>
      <c r="Y35" s="107"/>
      <c r="Z35" s="104"/>
      <c r="AA35" s="144">
        <v>15</v>
      </c>
      <c r="AB35" s="107">
        <v>15</v>
      </c>
      <c r="AC35" s="107"/>
      <c r="AD35" s="104"/>
      <c r="AE35" s="176">
        <v>30</v>
      </c>
      <c r="AF35" s="107"/>
      <c r="AG35" s="107"/>
      <c r="AH35" s="104">
        <v>30</v>
      </c>
      <c r="AI35" s="108"/>
      <c r="AJ35" s="107"/>
      <c r="AK35" s="107"/>
      <c r="AL35" s="104"/>
      <c r="AM35" s="108"/>
      <c r="AN35" s="107"/>
      <c r="AO35" s="107"/>
      <c r="AP35" s="104"/>
    </row>
    <row r="36" spans="1:42" ht="21" customHeight="1" x14ac:dyDescent="0.2">
      <c r="A36" s="154"/>
      <c r="B36" s="154"/>
      <c r="D36" s="31" t="s">
        <v>188</v>
      </c>
      <c r="E36" s="191" t="s">
        <v>131</v>
      </c>
      <c r="F36" s="199" t="s">
        <v>155</v>
      </c>
      <c r="G36" s="165">
        <v>1</v>
      </c>
      <c r="H36" s="114">
        <v>3</v>
      </c>
      <c r="I36" s="104">
        <v>8</v>
      </c>
      <c r="J36" s="31">
        <f t="shared" si="0"/>
        <v>105</v>
      </c>
      <c r="K36" s="5">
        <f t="shared" si="1"/>
        <v>60</v>
      </c>
      <c r="L36" s="5">
        <f t="shared" si="2"/>
        <v>0</v>
      </c>
      <c r="M36" s="5">
        <f t="shared" si="3"/>
        <v>15</v>
      </c>
      <c r="N36" s="35">
        <f t="shared" si="4"/>
        <v>30</v>
      </c>
      <c r="O36" s="117"/>
      <c r="P36" s="107"/>
      <c r="Q36" s="107"/>
      <c r="R36" s="104"/>
      <c r="S36" s="108"/>
      <c r="T36" s="107"/>
      <c r="U36" s="107"/>
      <c r="V36" s="104"/>
      <c r="W36" s="108"/>
      <c r="X36" s="107"/>
      <c r="Y36" s="107"/>
      <c r="Z36" s="104"/>
      <c r="AA36" s="108">
        <v>30</v>
      </c>
      <c r="AB36" s="107"/>
      <c r="AC36" s="107">
        <v>15</v>
      </c>
      <c r="AD36" s="104"/>
      <c r="AE36" s="175">
        <v>30</v>
      </c>
      <c r="AF36" s="107"/>
      <c r="AG36" s="107"/>
      <c r="AH36" s="104">
        <v>30</v>
      </c>
      <c r="AI36" s="108"/>
      <c r="AJ36" s="107"/>
      <c r="AK36" s="107"/>
      <c r="AL36" s="104"/>
      <c r="AM36" s="108"/>
      <c r="AN36" s="107"/>
      <c r="AO36" s="107"/>
      <c r="AP36" s="104"/>
    </row>
    <row r="37" spans="1:42" ht="21" customHeight="1" x14ac:dyDescent="0.2">
      <c r="A37" s="154"/>
      <c r="B37" s="154"/>
      <c r="D37" s="31" t="s">
        <v>189</v>
      </c>
      <c r="E37" s="191" t="s">
        <v>106</v>
      </c>
      <c r="F37" s="199" t="s">
        <v>162</v>
      </c>
      <c r="G37" s="165"/>
      <c r="H37" s="114">
        <v>2</v>
      </c>
      <c r="I37" s="104">
        <v>3</v>
      </c>
      <c r="J37" s="31">
        <f t="shared" si="0"/>
        <v>30</v>
      </c>
      <c r="K37" s="5">
        <f t="shared" si="1"/>
        <v>15</v>
      </c>
      <c r="L37" s="5">
        <f t="shared" si="2"/>
        <v>0</v>
      </c>
      <c r="M37" s="5">
        <f t="shared" si="3"/>
        <v>15</v>
      </c>
      <c r="N37" s="35">
        <f t="shared" si="4"/>
        <v>0</v>
      </c>
      <c r="O37" s="117"/>
      <c r="P37" s="107"/>
      <c r="Q37" s="107"/>
      <c r="R37" s="104"/>
      <c r="S37" s="108"/>
      <c r="T37" s="107"/>
      <c r="U37" s="107"/>
      <c r="V37" s="104"/>
      <c r="W37" s="108">
        <v>15</v>
      </c>
      <c r="X37" s="107"/>
      <c r="Y37" s="107">
        <v>15</v>
      </c>
      <c r="Z37" s="104"/>
      <c r="AA37" s="108"/>
      <c r="AB37" s="107"/>
      <c r="AC37" s="107"/>
      <c r="AD37" s="104"/>
      <c r="AE37" s="108"/>
      <c r="AF37" s="107"/>
      <c r="AG37" s="107"/>
      <c r="AH37" s="104"/>
      <c r="AI37" s="108"/>
      <c r="AJ37" s="107"/>
      <c r="AK37" s="107"/>
      <c r="AL37" s="104"/>
      <c r="AM37" s="108"/>
      <c r="AN37" s="107"/>
      <c r="AO37" s="107"/>
      <c r="AP37" s="104"/>
    </row>
    <row r="38" spans="1:42" ht="21" customHeight="1" x14ac:dyDescent="0.2">
      <c r="A38" s="154"/>
      <c r="B38" s="154"/>
      <c r="D38" s="166" t="s">
        <v>190</v>
      </c>
      <c r="E38" s="191" t="s">
        <v>110</v>
      </c>
      <c r="F38" s="199" t="s">
        <v>157</v>
      </c>
      <c r="G38" s="165"/>
      <c r="H38" s="114">
        <v>2</v>
      </c>
      <c r="I38" s="104">
        <v>4</v>
      </c>
      <c r="J38" s="31">
        <f t="shared" si="0"/>
        <v>30</v>
      </c>
      <c r="K38" s="5">
        <f t="shared" si="1"/>
        <v>15</v>
      </c>
      <c r="L38" s="5">
        <f t="shared" si="2"/>
        <v>0</v>
      </c>
      <c r="M38" s="5">
        <f t="shared" si="3"/>
        <v>0</v>
      </c>
      <c r="N38" s="35">
        <f t="shared" si="4"/>
        <v>15</v>
      </c>
      <c r="O38" s="117"/>
      <c r="P38" s="107"/>
      <c r="Q38" s="107"/>
      <c r="R38" s="104"/>
      <c r="S38" s="108"/>
      <c r="T38" s="107"/>
      <c r="U38" s="107"/>
      <c r="V38" s="104"/>
      <c r="W38" s="108"/>
      <c r="X38" s="107"/>
      <c r="Y38" s="107"/>
      <c r="Z38" s="104"/>
      <c r="AA38" s="108"/>
      <c r="AB38" s="107"/>
      <c r="AC38" s="107"/>
      <c r="AD38" s="104"/>
      <c r="AE38" s="108">
        <v>15</v>
      </c>
      <c r="AF38" s="107"/>
      <c r="AG38" s="107"/>
      <c r="AH38" s="104">
        <v>15</v>
      </c>
      <c r="AI38" s="108"/>
      <c r="AJ38" s="107"/>
      <c r="AK38" s="107"/>
      <c r="AL38" s="104"/>
      <c r="AM38" s="108"/>
      <c r="AN38" s="107"/>
      <c r="AO38" s="107"/>
      <c r="AP38" s="104"/>
    </row>
    <row r="39" spans="1:42" ht="21" customHeight="1" x14ac:dyDescent="0.2">
      <c r="A39" s="154"/>
      <c r="B39" s="154"/>
      <c r="D39" s="166" t="s">
        <v>191</v>
      </c>
      <c r="E39" s="192" t="s">
        <v>132</v>
      </c>
      <c r="F39" s="200" t="s">
        <v>164</v>
      </c>
      <c r="G39" s="165"/>
      <c r="H39" s="114">
        <v>2</v>
      </c>
      <c r="I39" s="104">
        <v>4</v>
      </c>
      <c r="J39" s="31">
        <f t="shared" si="0"/>
        <v>45</v>
      </c>
      <c r="K39" s="5">
        <f t="shared" si="1"/>
        <v>15</v>
      </c>
      <c r="L39" s="5">
        <f t="shared" si="2"/>
        <v>0</v>
      </c>
      <c r="M39" s="5">
        <f t="shared" si="3"/>
        <v>30</v>
      </c>
      <c r="N39" s="35">
        <f t="shared" si="4"/>
        <v>0</v>
      </c>
      <c r="O39" s="117"/>
      <c r="P39" s="107"/>
      <c r="Q39" s="107"/>
      <c r="R39" s="104"/>
      <c r="S39" s="108"/>
      <c r="T39" s="107"/>
      <c r="U39" s="107"/>
      <c r="V39" s="104"/>
      <c r="W39" s="108"/>
      <c r="X39" s="107"/>
      <c r="Y39" s="107"/>
      <c r="Z39" s="104"/>
      <c r="AA39" s="108"/>
      <c r="AB39" s="107"/>
      <c r="AC39" s="107"/>
      <c r="AD39" s="104"/>
      <c r="AE39" s="108"/>
      <c r="AF39" s="107"/>
      <c r="AG39" s="107"/>
      <c r="AH39" s="104"/>
      <c r="AI39" s="108">
        <v>15</v>
      </c>
      <c r="AJ39" s="107"/>
      <c r="AK39" s="107">
        <v>30</v>
      </c>
      <c r="AL39" s="104"/>
      <c r="AM39" s="108"/>
      <c r="AN39" s="107"/>
      <c r="AO39" s="107"/>
      <c r="AP39" s="104"/>
    </row>
    <row r="40" spans="1:42" ht="21" customHeight="1" thickBot="1" x14ac:dyDescent="0.25">
      <c r="A40" s="154"/>
      <c r="B40" s="154"/>
      <c r="D40" s="168" t="s">
        <v>192</v>
      </c>
      <c r="E40" s="194" t="s">
        <v>140</v>
      </c>
      <c r="F40" s="201" t="s">
        <v>158</v>
      </c>
      <c r="G40" s="169"/>
      <c r="H40" s="196">
        <v>2</v>
      </c>
      <c r="I40" s="157">
        <v>3</v>
      </c>
      <c r="J40" s="158">
        <f t="shared" si="0"/>
        <v>30</v>
      </c>
      <c r="K40" s="159">
        <f t="shared" si="1"/>
        <v>15</v>
      </c>
      <c r="L40" s="159">
        <f t="shared" si="2"/>
        <v>0</v>
      </c>
      <c r="M40" s="159">
        <f t="shared" si="3"/>
        <v>0</v>
      </c>
      <c r="N40" s="157">
        <f t="shared" si="4"/>
        <v>15</v>
      </c>
      <c r="O40" s="160"/>
      <c r="P40" s="161"/>
      <c r="Q40" s="161"/>
      <c r="R40" s="162"/>
      <c r="S40" s="163"/>
      <c r="T40" s="161"/>
      <c r="U40" s="161"/>
      <c r="V40" s="162"/>
      <c r="W40" s="163"/>
      <c r="X40" s="161"/>
      <c r="Y40" s="161"/>
      <c r="Z40" s="162"/>
      <c r="AA40" s="163"/>
      <c r="AB40" s="161"/>
      <c r="AC40" s="161"/>
      <c r="AD40" s="162"/>
      <c r="AE40" s="163"/>
      <c r="AF40" s="161"/>
      <c r="AG40" s="161"/>
      <c r="AH40" s="162"/>
      <c r="AI40" s="163">
        <v>15</v>
      </c>
      <c r="AJ40" s="161"/>
      <c r="AK40" s="161"/>
      <c r="AL40" s="162">
        <v>15</v>
      </c>
      <c r="AM40" s="163"/>
      <c r="AN40" s="161"/>
      <c r="AO40" s="161"/>
      <c r="AP40" s="162"/>
    </row>
    <row r="42" spans="1:42" ht="18" customHeight="1" x14ac:dyDescent="0.2">
      <c r="I42" s="197">
        <f>SUM(I18:I40)</f>
        <v>106</v>
      </c>
      <c r="J42" s="197">
        <f>SUM(J18:J40)</f>
        <v>1335</v>
      </c>
    </row>
  </sheetData>
  <mergeCells count="78">
    <mergeCell ref="D2:AP2"/>
    <mergeCell ref="E28:F28"/>
    <mergeCell ref="E29:F29"/>
    <mergeCell ref="E27:F27"/>
    <mergeCell ref="E19:F19"/>
    <mergeCell ref="E20:F20"/>
    <mergeCell ref="E21:F21"/>
    <mergeCell ref="E22:F22"/>
    <mergeCell ref="E23:F23"/>
    <mergeCell ref="E25:F25"/>
    <mergeCell ref="E26:F26"/>
    <mergeCell ref="AK16:AK17"/>
    <mergeCell ref="AL16:AL17"/>
    <mergeCell ref="D9:F9"/>
    <mergeCell ref="AE9:AP9"/>
    <mergeCell ref="D10:F10"/>
    <mergeCell ref="AE10:AP10"/>
    <mergeCell ref="D11:F11"/>
    <mergeCell ref="AE11:AP11"/>
    <mergeCell ref="D13:D17"/>
    <mergeCell ref="E13:F17"/>
    <mergeCell ref="G13:I14"/>
    <mergeCell ref="O14:R14"/>
    <mergeCell ref="V16:V17"/>
    <mergeCell ref="AD16:AD17"/>
    <mergeCell ref="Y16:Y17"/>
    <mergeCell ref="S14:V14"/>
    <mergeCell ref="W14:Z14"/>
    <mergeCell ref="AA14:AD14"/>
    <mergeCell ref="AE14:AH14"/>
    <mergeCell ref="AE16:AE17"/>
    <mergeCell ref="AM14:AP14"/>
    <mergeCell ref="AE8:AP8"/>
    <mergeCell ref="D8:F8"/>
    <mergeCell ref="E24:F24"/>
    <mergeCell ref="AM16:AM17"/>
    <mergeCell ref="AN16:AN17"/>
    <mergeCell ref="O15:AP15"/>
    <mergeCell ref="AO16:AO17"/>
    <mergeCell ref="AP16:AP17"/>
    <mergeCell ref="AI14:AL14"/>
    <mergeCell ref="J13:N13"/>
    <mergeCell ref="O13:AP13"/>
    <mergeCell ref="J14:J17"/>
    <mergeCell ref="K14:N14"/>
    <mergeCell ref="AA16:AA17"/>
    <mergeCell ref="AB16:AB17"/>
    <mergeCell ref="AC16:AC17"/>
    <mergeCell ref="D4:F4"/>
    <mergeCell ref="G4:AD5"/>
    <mergeCell ref="AE4:AP4"/>
    <mergeCell ref="D5:F6"/>
    <mergeCell ref="D7:F7"/>
    <mergeCell ref="AE5:AP5"/>
    <mergeCell ref="AE7:AP7"/>
    <mergeCell ref="E18:F18"/>
    <mergeCell ref="H15:H17"/>
    <mergeCell ref="M15:M17"/>
    <mergeCell ref="N15:N17"/>
    <mergeCell ref="G15:G17"/>
    <mergeCell ref="I15:I17"/>
    <mergeCell ref="K15:K17"/>
    <mergeCell ref="L15:L17"/>
    <mergeCell ref="O16:O17"/>
    <mergeCell ref="P16:P17"/>
    <mergeCell ref="AJ16:AJ17"/>
    <mergeCell ref="Q16:Q17"/>
    <mergeCell ref="R16:R17"/>
    <mergeCell ref="S16:S17"/>
    <mergeCell ref="T16:T17"/>
    <mergeCell ref="Z16:Z17"/>
    <mergeCell ref="AF16:AF17"/>
    <mergeCell ref="U16:U17"/>
    <mergeCell ref="AG16:AG17"/>
    <mergeCell ref="AH16:AH17"/>
    <mergeCell ref="AI16:AI17"/>
    <mergeCell ref="W16:W17"/>
    <mergeCell ref="X16:X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V55"/>
  <sheetViews>
    <sheetView zoomScale="70" zoomScaleNormal="70" workbookViewId="0">
      <selection activeCell="W19" sqref="W19"/>
    </sheetView>
  </sheetViews>
  <sheetFormatPr defaultColWidth="9.140625" defaultRowHeight="15.75" x14ac:dyDescent="0.2"/>
  <cols>
    <col min="1" max="1" width="9.140625" style="2"/>
    <col min="2" max="2" width="8.7109375" style="2" customWidth="1"/>
    <col min="3" max="3" width="26.28515625" style="2" customWidth="1"/>
    <col min="4" max="4" width="30.85546875" style="2" customWidth="1"/>
    <col min="5" max="12" width="7.140625" style="154" customWidth="1"/>
    <col min="13" max="19" width="9.140625" style="2"/>
    <col min="20" max="20" width="7.85546875" style="2" customWidth="1"/>
    <col min="21" max="16384" width="9.140625" style="2"/>
  </cols>
  <sheetData>
    <row r="4" spans="2:20" ht="16.5" thickBot="1" x14ac:dyDescent="0.25">
      <c r="H4" s="212" t="s">
        <v>4</v>
      </c>
      <c r="I4" s="213"/>
      <c r="J4" s="213"/>
      <c r="K4" s="213"/>
      <c r="L4" s="214"/>
    </row>
    <row r="5" spans="2:20" ht="16.5" thickBot="1" x14ac:dyDescent="0.25">
      <c r="B5" s="187" t="s">
        <v>148</v>
      </c>
      <c r="C5" s="514" t="s">
        <v>116</v>
      </c>
      <c r="D5" s="514"/>
      <c r="E5" s="188"/>
      <c r="F5" s="188"/>
      <c r="G5" s="188" t="s">
        <v>203</v>
      </c>
      <c r="H5" s="188" t="s">
        <v>117</v>
      </c>
      <c r="I5" s="188" t="s">
        <v>10</v>
      </c>
      <c r="J5" s="188" t="s">
        <v>11</v>
      </c>
      <c r="K5" s="188" t="s">
        <v>13</v>
      </c>
      <c r="L5" s="188" t="s">
        <v>57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</row>
    <row r="6" spans="2:20" ht="18" x14ac:dyDescent="0.2">
      <c r="B6" s="23" t="s">
        <v>16</v>
      </c>
      <c r="C6" s="515" t="s">
        <v>125</v>
      </c>
      <c r="D6" s="515"/>
      <c r="E6" s="24"/>
      <c r="F6" s="24">
        <v>4</v>
      </c>
      <c r="G6" s="24">
        <v>5</v>
      </c>
      <c r="H6" s="24">
        <v>120</v>
      </c>
      <c r="I6" s="26">
        <v>0</v>
      </c>
      <c r="J6" s="26">
        <v>0</v>
      </c>
      <c r="K6" s="26">
        <v>120</v>
      </c>
      <c r="L6" s="26">
        <v>0</v>
      </c>
      <c r="M6" s="2">
        <v>120</v>
      </c>
      <c r="N6" s="2">
        <v>10</v>
      </c>
      <c r="O6" s="2">
        <v>4</v>
      </c>
      <c r="P6" s="2">
        <v>6</v>
      </c>
      <c r="Q6" s="2">
        <v>10</v>
      </c>
      <c r="R6" s="2">
        <v>150</v>
      </c>
      <c r="T6" s="271">
        <f>G6*(M6+N6)/R6</f>
        <v>4.333333333333333</v>
      </c>
    </row>
    <row r="7" spans="2:20" x14ac:dyDescent="0.2">
      <c r="B7" s="33" t="s">
        <v>17</v>
      </c>
      <c r="C7" s="516" t="s">
        <v>133</v>
      </c>
      <c r="D7" s="516"/>
      <c r="E7" s="4"/>
      <c r="F7" s="4">
        <v>2</v>
      </c>
      <c r="G7" s="4">
        <v>3</v>
      </c>
      <c r="H7" s="4">
        <v>30</v>
      </c>
      <c r="I7" s="5">
        <v>15</v>
      </c>
      <c r="J7" s="5">
        <v>0</v>
      </c>
      <c r="K7" s="5">
        <v>15</v>
      </c>
      <c r="L7" s="5">
        <v>0</v>
      </c>
      <c r="M7" s="2">
        <v>30</v>
      </c>
      <c r="N7" s="2">
        <v>2</v>
      </c>
      <c r="O7" s="2">
        <v>8</v>
      </c>
      <c r="P7" s="2">
        <v>15</v>
      </c>
      <c r="Q7" s="2">
        <v>20</v>
      </c>
      <c r="R7" s="2">
        <v>75</v>
      </c>
      <c r="T7" s="271">
        <f t="shared" ref="T7:T8" si="0">G7*(M7+N7)/R7</f>
        <v>1.28</v>
      </c>
    </row>
    <row r="8" spans="2:20" x14ac:dyDescent="0.2">
      <c r="B8" s="33" t="s">
        <v>18</v>
      </c>
      <c r="C8" s="516" t="s">
        <v>70</v>
      </c>
      <c r="D8" s="516"/>
      <c r="E8" s="4"/>
      <c r="F8" s="4">
        <v>2</v>
      </c>
      <c r="G8" s="4">
        <v>0</v>
      </c>
      <c r="H8" s="4">
        <v>60</v>
      </c>
      <c r="I8" s="5">
        <v>0</v>
      </c>
      <c r="J8" s="5">
        <v>60</v>
      </c>
      <c r="K8" s="5">
        <v>0</v>
      </c>
      <c r="L8" s="5">
        <v>0</v>
      </c>
      <c r="M8" s="2">
        <v>60</v>
      </c>
      <c r="N8" s="2">
        <v>2</v>
      </c>
      <c r="O8" s="2">
        <v>5</v>
      </c>
      <c r="P8" s="2">
        <v>8</v>
      </c>
      <c r="Q8" s="2">
        <v>0</v>
      </c>
      <c r="R8" s="2">
        <v>75</v>
      </c>
      <c r="T8" s="271">
        <f t="shared" si="0"/>
        <v>0</v>
      </c>
    </row>
    <row r="9" spans="2:20" ht="15.75" customHeight="1" x14ac:dyDescent="0.2">
      <c r="B9" s="33" t="s">
        <v>149</v>
      </c>
      <c r="C9" s="513" t="s">
        <v>115</v>
      </c>
      <c r="D9" s="513"/>
      <c r="E9" s="4"/>
      <c r="F9" s="4">
        <v>2</v>
      </c>
      <c r="G9" s="4">
        <v>2</v>
      </c>
      <c r="H9" s="4">
        <v>30</v>
      </c>
      <c r="I9" s="5">
        <v>30</v>
      </c>
      <c r="J9" s="5">
        <v>0</v>
      </c>
      <c r="K9" s="5">
        <v>0</v>
      </c>
      <c r="L9" s="5">
        <v>0</v>
      </c>
      <c r="T9" s="271"/>
    </row>
    <row r="10" spans="2:20" ht="15.75" customHeight="1" x14ac:dyDescent="0.2">
      <c r="B10" s="33"/>
      <c r="C10" s="513" t="s">
        <v>230</v>
      </c>
      <c r="D10" s="513"/>
      <c r="E10" s="4"/>
      <c r="F10" s="4"/>
      <c r="G10" s="4">
        <v>1</v>
      </c>
      <c r="H10" s="4"/>
      <c r="I10" s="5"/>
      <c r="J10" s="5"/>
      <c r="K10" s="5"/>
      <c r="L10" s="5"/>
      <c r="M10" s="2">
        <v>15</v>
      </c>
      <c r="N10" s="2">
        <v>2</v>
      </c>
      <c r="O10" s="2">
        <v>2</v>
      </c>
      <c r="P10" s="2">
        <v>2</v>
      </c>
      <c r="Q10" s="2">
        <v>4</v>
      </c>
      <c r="R10" s="2">
        <v>25</v>
      </c>
      <c r="T10" s="271">
        <f>G10*(M10+N10)/R10</f>
        <v>0.68</v>
      </c>
    </row>
    <row r="11" spans="2:20" ht="15.75" customHeight="1" x14ac:dyDescent="0.2">
      <c r="B11" s="33"/>
      <c r="C11" s="513" t="s">
        <v>231</v>
      </c>
      <c r="D11" s="513"/>
      <c r="E11" s="4"/>
      <c r="F11" s="4"/>
      <c r="G11" s="4">
        <v>1</v>
      </c>
      <c r="H11" s="4"/>
      <c r="I11" s="5"/>
      <c r="J11" s="5"/>
      <c r="K11" s="5"/>
      <c r="L11" s="5"/>
      <c r="M11" s="2">
        <v>15</v>
      </c>
      <c r="N11" s="2">
        <v>1</v>
      </c>
      <c r="O11" s="2">
        <v>2</v>
      </c>
      <c r="P11" s="2">
        <v>2</v>
      </c>
      <c r="Q11" s="2">
        <v>5</v>
      </c>
      <c r="R11" s="2">
        <v>25</v>
      </c>
      <c r="T11" s="271">
        <f>G11*(M11+N11)/R11</f>
        <v>0.64</v>
      </c>
    </row>
    <row r="12" spans="2:20" x14ac:dyDescent="0.2">
      <c r="B12" s="33" t="s">
        <v>20</v>
      </c>
      <c r="C12" s="517" t="s">
        <v>71</v>
      </c>
      <c r="D12" s="517"/>
      <c r="E12" s="4"/>
      <c r="F12" s="4">
        <v>1</v>
      </c>
      <c r="G12" s="4">
        <v>1</v>
      </c>
      <c r="H12" s="4">
        <v>9</v>
      </c>
      <c r="I12" s="4">
        <v>9</v>
      </c>
      <c r="J12" s="4">
        <v>0</v>
      </c>
      <c r="K12" s="4">
        <v>0</v>
      </c>
      <c r="L12" s="4">
        <v>0</v>
      </c>
      <c r="M12" s="2">
        <v>9</v>
      </c>
      <c r="N12" s="2">
        <v>2</v>
      </c>
      <c r="O12" s="2">
        <v>2</v>
      </c>
      <c r="P12" s="2">
        <v>5</v>
      </c>
      <c r="Q12" s="2">
        <v>7</v>
      </c>
      <c r="R12" s="2">
        <v>25</v>
      </c>
      <c r="T12" s="271">
        <f t="shared" ref="T12:T39" si="1">G12*(M12+N12)/R12</f>
        <v>0.44</v>
      </c>
    </row>
    <row r="13" spans="2:20" x14ac:dyDescent="0.2">
      <c r="B13" s="33" t="s">
        <v>42</v>
      </c>
      <c r="C13" s="517" t="s">
        <v>72</v>
      </c>
      <c r="D13" s="517"/>
      <c r="E13" s="5"/>
      <c r="F13" s="5">
        <v>1</v>
      </c>
      <c r="G13" s="5">
        <v>1</v>
      </c>
      <c r="H13" s="5">
        <v>6</v>
      </c>
      <c r="I13" s="5">
        <v>6</v>
      </c>
      <c r="J13" s="5">
        <v>0</v>
      </c>
      <c r="K13" s="5">
        <v>0</v>
      </c>
      <c r="L13" s="5">
        <v>0</v>
      </c>
      <c r="M13" s="2">
        <v>6</v>
      </c>
      <c r="N13" s="2">
        <v>2</v>
      </c>
      <c r="O13" s="2">
        <v>2</v>
      </c>
      <c r="P13" s="2">
        <v>5</v>
      </c>
      <c r="Q13" s="2">
        <v>10</v>
      </c>
      <c r="R13" s="2">
        <v>25</v>
      </c>
      <c r="T13" s="271">
        <f t="shared" si="1"/>
        <v>0.32</v>
      </c>
    </row>
    <row r="14" spans="2:20" ht="16.5" thickBot="1" x14ac:dyDescent="0.25">
      <c r="B14" s="182" t="s">
        <v>43</v>
      </c>
      <c r="C14" s="518" t="s">
        <v>84</v>
      </c>
      <c r="D14" s="518"/>
      <c r="E14" s="183"/>
      <c r="F14" s="183">
        <v>1</v>
      </c>
      <c r="G14" s="183">
        <v>3</v>
      </c>
      <c r="H14" s="183">
        <v>30</v>
      </c>
      <c r="I14" s="183">
        <v>30</v>
      </c>
      <c r="J14" s="183">
        <v>0</v>
      </c>
      <c r="K14" s="183">
        <v>0</v>
      </c>
      <c r="L14" s="183">
        <v>0</v>
      </c>
      <c r="M14" s="2">
        <v>30</v>
      </c>
      <c r="N14" s="2">
        <v>4</v>
      </c>
      <c r="O14" s="2">
        <v>6</v>
      </c>
      <c r="P14" s="2">
        <v>15</v>
      </c>
      <c r="Q14" s="2">
        <v>20</v>
      </c>
      <c r="R14" s="2">
        <v>75</v>
      </c>
      <c r="T14" s="271">
        <f t="shared" si="1"/>
        <v>1.36</v>
      </c>
    </row>
    <row r="15" spans="2:20" x14ac:dyDescent="0.2">
      <c r="B15" s="25" t="s">
        <v>16</v>
      </c>
      <c r="C15" s="519" t="s">
        <v>75</v>
      </c>
      <c r="D15" s="519"/>
      <c r="E15" s="24">
        <v>2</v>
      </c>
      <c r="F15" s="24">
        <v>2</v>
      </c>
      <c r="G15" s="24">
        <v>15</v>
      </c>
      <c r="H15" s="24">
        <v>120</v>
      </c>
      <c r="I15" s="24">
        <v>60</v>
      </c>
      <c r="J15" s="24">
        <v>60</v>
      </c>
      <c r="K15" s="24">
        <v>0</v>
      </c>
      <c r="L15" s="24">
        <v>0</v>
      </c>
      <c r="M15" s="2">
        <v>120</v>
      </c>
      <c r="N15" s="2">
        <v>30</v>
      </c>
      <c r="O15" s="2">
        <v>100</v>
      </c>
      <c r="P15" s="2">
        <v>25</v>
      </c>
      <c r="Q15" s="2">
        <v>100</v>
      </c>
      <c r="R15" s="2">
        <v>375</v>
      </c>
      <c r="T15" s="271">
        <f t="shared" si="1"/>
        <v>6</v>
      </c>
    </row>
    <row r="16" spans="2:20" x14ac:dyDescent="0.2">
      <c r="B16" s="31" t="s">
        <v>17</v>
      </c>
      <c r="C16" s="520" t="s">
        <v>73</v>
      </c>
      <c r="D16" s="520"/>
      <c r="E16" s="4">
        <v>1</v>
      </c>
      <c r="F16" s="4">
        <v>1</v>
      </c>
      <c r="G16" s="4">
        <v>6</v>
      </c>
      <c r="H16" s="4">
        <v>45</v>
      </c>
      <c r="I16" s="4">
        <v>30</v>
      </c>
      <c r="J16" s="4">
        <v>0</v>
      </c>
      <c r="K16" s="4">
        <v>15</v>
      </c>
      <c r="L16" s="4">
        <v>0</v>
      </c>
      <c r="M16" s="2">
        <v>45</v>
      </c>
      <c r="N16" s="2">
        <v>2</v>
      </c>
      <c r="O16" s="2">
        <v>10</v>
      </c>
      <c r="P16" s="2">
        <v>5</v>
      </c>
      <c r="Q16" s="2">
        <v>13</v>
      </c>
      <c r="R16" s="2">
        <v>75</v>
      </c>
      <c r="T16" s="271">
        <f t="shared" si="1"/>
        <v>3.76</v>
      </c>
    </row>
    <row r="17" spans="2:20" x14ac:dyDescent="0.2">
      <c r="B17" s="31" t="s">
        <v>18</v>
      </c>
      <c r="C17" s="517" t="s">
        <v>87</v>
      </c>
      <c r="D17" s="517"/>
      <c r="E17" s="4"/>
      <c r="F17" s="4">
        <v>2</v>
      </c>
      <c r="G17" s="4">
        <v>3</v>
      </c>
      <c r="H17" s="4">
        <v>45</v>
      </c>
      <c r="I17" s="4">
        <v>15</v>
      </c>
      <c r="J17" s="4">
        <v>0</v>
      </c>
      <c r="K17" s="4">
        <v>30</v>
      </c>
      <c r="L17" s="4">
        <v>0</v>
      </c>
      <c r="M17" s="2">
        <v>45</v>
      </c>
      <c r="N17" s="2">
        <v>5</v>
      </c>
      <c r="O17" s="2">
        <v>10</v>
      </c>
      <c r="P17" s="2">
        <v>5</v>
      </c>
      <c r="Q17" s="2">
        <v>10</v>
      </c>
      <c r="R17" s="2">
        <v>75</v>
      </c>
      <c r="T17" s="271">
        <f t="shared" si="1"/>
        <v>2</v>
      </c>
    </row>
    <row r="18" spans="2:20" ht="16.5" thickBot="1" x14ac:dyDescent="0.25">
      <c r="B18" s="184" t="s">
        <v>19</v>
      </c>
      <c r="C18" s="521" t="s">
        <v>93</v>
      </c>
      <c r="D18" s="521"/>
      <c r="E18" s="183"/>
      <c r="F18" s="183">
        <v>1</v>
      </c>
      <c r="G18" s="183">
        <v>3</v>
      </c>
      <c r="H18" s="183">
        <v>30</v>
      </c>
      <c r="I18" s="183">
        <v>30</v>
      </c>
      <c r="J18" s="183">
        <v>0</v>
      </c>
      <c r="K18" s="183">
        <v>0</v>
      </c>
      <c r="L18" s="183">
        <v>0</v>
      </c>
      <c r="M18" s="2">
        <v>30</v>
      </c>
      <c r="N18" s="2">
        <v>5</v>
      </c>
      <c r="O18" s="2">
        <v>15</v>
      </c>
      <c r="P18" s="2">
        <v>10</v>
      </c>
      <c r="Q18" s="2">
        <v>15</v>
      </c>
      <c r="R18" s="2">
        <v>75</v>
      </c>
      <c r="T18" s="271">
        <f t="shared" si="1"/>
        <v>1.4</v>
      </c>
    </row>
    <row r="19" spans="2:20" x14ac:dyDescent="0.2">
      <c r="B19" s="25" t="s">
        <v>16</v>
      </c>
      <c r="C19" s="519" t="s">
        <v>95</v>
      </c>
      <c r="D19" s="519"/>
      <c r="E19" s="24">
        <v>2</v>
      </c>
      <c r="F19" s="24">
        <v>2</v>
      </c>
      <c r="G19" s="24">
        <v>10</v>
      </c>
      <c r="H19" s="24">
        <v>120</v>
      </c>
      <c r="I19" s="24">
        <v>60</v>
      </c>
      <c r="J19" s="24">
        <v>0</v>
      </c>
      <c r="K19" s="24">
        <v>60</v>
      </c>
      <c r="L19" s="24">
        <v>0</v>
      </c>
      <c r="M19" s="2">
        <v>120</v>
      </c>
      <c r="N19" s="2">
        <v>25</v>
      </c>
      <c r="O19" s="2">
        <v>40</v>
      </c>
      <c r="P19" s="2">
        <v>25</v>
      </c>
      <c r="Q19" s="2">
        <v>40</v>
      </c>
      <c r="R19" s="2">
        <v>250</v>
      </c>
      <c r="T19" s="271">
        <f t="shared" si="1"/>
        <v>5.8</v>
      </c>
    </row>
    <row r="20" spans="2:20" x14ac:dyDescent="0.2">
      <c r="B20" s="31" t="s">
        <v>17</v>
      </c>
      <c r="C20" s="517" t="s">
        <v>96</v>
      </c>
      <c r="D20" s="517"/>
      <c r="E20" s="4"/>
      <c r="F20" s="4">
        <v>4</v>
      </c>
      <c r="G20" s="4">
        <v>6</v>
      </c>
      <c r="H20" s="4">
        <v>60</v>
      </c>
      <c r="I20" s="4">
        <v>30</v>
      </c>
      <c r="J20" s="4">
        <v>15</v>
      </c>
      <c r="K20" s="4">
        <v>15</v>
      </c>
      <c r="L20" s="4">
        <v>0</v>
      </c>
      <c r="M20" s="2">
        <v>60</v>
      </c>
      <c r="N20" s="2">
        <v>15</v>
      </c>
      <c r="O20" s="2">
        <v>15</v>
      </c>
      <c r="P20" s="2">
        <v>20</v>
      </c>
      <c r="Q20" s="2">
        <v>40</v>
      </c>
      <c r="R20" s="2">
        <v>150</v>
      </c>
      <c r="T20" s="271">
        <f t="shared" si="1"/>
        <v>3</v>
      </c>
    </row>
    <row r="21" spans="2:20" x14ac:dyDescent="0.2">
      <c r="B21" s="31" t="s">
        <v>18</v>
      </c>
      <c r="C21" s="517" t="s">
        <v>130</v>
      </c>
      <c r="D21" s="517"/>
      <c r="E21" s="4"/>
      <c r="F21" s="4">
        <v>1</v>
      </c>
      <c r="G21" s="4">
        <v>4</v>
      </c>
      <c r="H21" s="4">
        <v>45</v>
      </c>
      <c r="I21" s="4">
        <v>0</v>
      </c>
      <c r="J21" s="4">
        <v>0</v>
      </c>
      <c r="K21" s="4">
        <v>45</v>
      </c>
      <c r="L21" s="4">
        <v>0</v>
      </c>
      <c r="M21" s="2">
        <v>45</v>
      </c>
      <c r="N21" s="2">
        <v>20</v>
      </c>
      <c r="O21" s="2">
        <v>15</v>
      </c>
      <c r="P21" s="2">
        <v>10</v>
      </c>
      <c r="Q21" s="2">
        <v>10</v>
      </c>
      <c r="R21" s="2">
        <v>100</v>
      </c>
      <c r="T21" s="271">
        <f t="shared" si="1"/>
        <v>2.6</v>
      </c>
    </row>
    <row r="22" spans="2:20" x14ac:dyDescent="0.2">
      <c r="B22" s="31" t="s">
        <v>19</v>
      </c>
      <c r="C22" s="517" t="s">
        <v>98</v>
      </c>
      <c r="D22" s="517"/>
      <c r="E22" s="4">
        <v>1</v>
      </c>
      <c r="F22" s="4">
        <v>3</v>
      </c>
      <c r="G22" s="4">
        <v>6</v>
      </c>
      <c r="H22" s="4">
        <v>105</v>
      </c>
      <c r="I22" s="4">
        <v>45</v>
      </c>
      <c r="J22" s="4">
        <v>60</v>
      </c>
      <c r="K22" s="4">
        <v>0</v>
      </c>
      <c r="L22" s="4">
        <v>0</v>
      </c>
      <c r="M22" s="2">
        <v>105</v>
      </c>
      <c r="N22" s="2">
        <v>5</v>
      </c>
      <c r="O22" s="2">
        <v>15</v>
      </c>
      <c r="P22" s="2">
        <v>10</v>
      </c>
      <c r="Q22" s="2">
        <v>25</v>
      </c>
      <c r="R22" s="2">
        <v>160</v>
      </c>
      <c r="T22" s="271">
        <f t="shared" si="1"/>
        <v>4.125</v>
      </c>
    </row>
    <row r="23" spans="2:20" x14ac:dyDescent="0.2">
      <c r="B23" s="31" t="s">
        <v>20</v>
      </c>
      <c r="C23" s="517" t="s">
        <v>128</v>
      </c>
      <c r="D23" s="517"/>
      <c r="E23" s="4">
        <v>2</v>
      </c>
      <c r="F23" s="4">
        <v>2</v>
      </c>
      <c r="G23" s="4">
        <v>7</v>
      </c>
      <c r="H23" s="4">
        <v>105</v>
      </c>
      <c r="I23" s="4">
        <v>45</v>
      </c>
      <c r="J23" s="4">
        <v>0</v>
      </c>
      <c r="K23" s="4">
        <v>60</v>
      </c>
      <c r="L23" s="4">
        <v>0</v>
      </c>
      <c r="M23" s="2">
        <v>105</v>
      </c>
      <c r="N23" s="2">
        <v>10</v>
      </c>
      <c r="O23" s="2">
        <v>10</v>
      </c>
      <c r="P23" s="2">
        <v>30</v>
      </c>
      <c r="Q23" s="2">
        <v>30</v>
      </c>
      <c r="R23" s="2">
        <v>185</v>
      </c>
      <c r="T23" s="271">
        <f t="shared" si="1"/>
        <v>4.3513513513513518</v>
      </c>
    </row>
    <row r="24" spans="2:20" x14ac:dyDescent="0.2">
      <c r="B24" s="31" t="s">
        <v>42</v>
      </c>
      <c r="C24" s="520" t="s">
        <v>99</v>
      </c>
      <c r="D24" s="520"/>
      <c r="E24" s="4">
        <v>2</v>
      </c>
      <c r="F24" s="4">
        <v>2</v>
      </c>
      <c r="G24" s="4">
        <v>5</v>
      </c>
      <c r="H24" s="4">
        <v>75</v>
      </c>
      <c r="I24" s="4">
        <v>30</v>
      </c>
      <c r="J24" s="4">
        <v>0</v>
      </c>
      <c r="K24" s="4">
        <v>45</v>
      </c>
      <c r="L24" s="4">
        <v>0</v>
      </c>
      <c r="M24" s="2">
        <v>75</v>
      </c>
      <c r="N24" s="2">
        <v>4</v>
      </c>
      <c r="O24" s="2">
        <v>11</v>
      </c>
      <c r="P24" s="2">
        <v>15</v>
      </c>
      <c r="Q24" s="2">
        <v>20</v>
      </c>
      <c r="R24" s="2">
        <v>125</v>
      </c>
      <c r="T24" s="271">
        <f t="shared" si="1"/>
        <v>3.16</v>
      </c>
    </row>
    <row r="25" spans="2:20" x14ac:dyDescent="0.2">
      <c r="B25" s="31" t="s">
        <v>43</v>
      </c>
      <c r="C25" s="517" t="s">
        <v>100</v>
      </c>
      <c r="D25" s="517"/>
      <c r="E25" s="4">
        <v>1</v>
      </c>
      <c r="F25" s="4">
        <v>3</v>
      </c>
      <c r="G25" s="4">
        <v>4</v>
      </c>
      <c r="H25" s="4">
        <v>60</v>
      </c>
      <c r="I25" s="4">
        <v>30</v>
      </c>
      <c r="J25" s="4">
        <v>15</v>
      </c>
      <c r="K25" s="4">
        <v>0</v>
      </c>
      <c r="L25" s="4">
        <v>15</v>
      </c>
      <c r="M25" s="2">
        <v>60</v>
      </c>
      <c r="N25" s="2">
        <v>2</v>
      </c>
      <c r="O25" s="2">
        <v>10</v>
      </c>
      <c r="P25" s="2">
        <v>13</v>
      </c>
      <c r="Q25" s="2">
        <v>20</v>
      </c>
      <c r="R25" s="2">
        <v>105</v>
      </c>
      <c r="T25" s="271">
        <f t="shared" si="1"/>
        <v>2.361904761904762</v>
      </c>
    </row>
    <row r="26" spans="2:20" x14ac:dyDescent="0.2">
      <c r="B26" s="31" t="s">
        <v>44</v>
      </c>
      <c r="C26" s="520" t="s">
        <v>129</v>
      </c>
      <c r="D26" s="520"/>
      <c r="E26" s="4"/>
      <c r="F26" s="4">
        <v>1</v>
      </c>
      <c r="G26" s="4">
        <v>4</v>
      </c>
      <c r="H26" s="4">
        <v>45</v>
      </c>
      <c r="I26" s="4">
        <v>0</v>
      </c>
      <c r="J26" s="4">
        <v>0</v>
      </c>
      <c r="K26" s="4">
        <v>45</v>
      </c>
      <c r="L26" s="4">
        <v>0</v>
      </c>
      <c r="M26" s="2">
        <v>45</v>
      </c>
      <c r="N26" s="2">
        <v>15</v>
      </c>
      <c r="O26" s="2">
        <v>20</v>
      </c>
      <c r="P26" s="2">
        <v>15</v>
      </c>
      <c r="Q26" s="2">
        <v>15</v>
      </c>
      <c r="R26" s="2">
        <v>110</v>
      </c>
      <c r="T26" s="271">
        <f t="shared" si="1"/>
        <v>2.1818181818181817</v>
      </c>
    </row>
    <row r="27" spans="2:20" x14ac:dyDescent="0.2">
      <c r="B27" s="31" t="s">
        <v>45</v>
      </c>
      <c r="C27" s="520" t="s">
        <v>101</v>
      </c>
      <c r="D27" s="520"/>
      <c r="E27" s="5"/>
      <c r="F27" s="5">
        <v>1</v>
      </c>
      <c r="G27" s="5">
        <v>3</v>
      </c>
      <c r="H27" s="5">
        <v>30</v>
      </c>
      <c r="I27" s="5">
        <v>0</v>
      </c>
      <c r="J27" s="5">
        <v>0</v>
      </c>
      <c r="K27" s="5">
        <v>30</v>
      </c>
      <c r="L27" s="5">
        <v>0</v>
      </c>
      <c r="M27" s="2">
        <v>30</v>
      </c>
      <c r="N27" s="2">
        <v>10</v>
      </c>
      <c r="O27" s="2">
        <v>15</v>
      </c>
      <c r="P27" s="2">
        <v>10</v>
      </c>
      <c r="Q27" s="2">
        <v>10</v>
      </c>
      <c r="R27" s="2">
        <v>75</v>
      </c>
      <c r="T27" s="271">
        <f t="shared" si="1"/>
        <v>1.6</v>
      </c>
    </row>
    <row r="28" spans="2:20" x14ac:dyDescent="0.2">
      <c r="B28" s="31" t="s">
        <v>46</v>
      </c>
      <c r="C28" s="517" t="s">
        <v>134</v>
      </c>
      <c r="D28" s="517"/>
      <c r="E28" s="5"/>
      <c r="F28" s="5">
        <v>2</v>
      </c>
      <c r="G28" s="5">
        <v>5</v>
      </c>
      <c r="H28" s="5">
        <v>45</v>
      </c>
      <c r="I28" s="5">
        <v>15</v>
      </c>
      <c r="J28" s="5">
        <v>0</v>
      </c>
      <c r="K28" s="5">
        <v>30</v>
      </c>
      <c r="L28" s="5">
        <v>0</v>
      </c>
      <c r="M28" s="2">
        <v>45</v>
      </c>
      <c r="N28" s="2">
        <v>5</v>
      </c>
      <c r="O28" s="2">
        <v>30</v>
      </c>
      <c r="P28" s="2">
        <v>20</v>
      </c>
      <c r="Q28" s="2">
        <v>25</v>
      </c>
      <c r="R28" s="2">
        <v>125</v>
      </c>
      <c r="T28" s="271">
        <f t="shared" si="1"/>
        <v>2</v>
      </c>
    </row>
    <row r="29" spans="2:20" x14ac:dyDescent="0.2">
      <c r="B29" s="31" t="s">
        <v>64</v>
      </c>
      <c r="C29" s="517" t="s">
        <v>97</v>
      </c>
      <c r="D29" s="517"/>
      <c r="E29" s="4"/>
      <c r="F29" s="4">
        <v>2</v>
      </c>
      <c r="G29" s="4">
        <v>4</v>
      </c>
      <c r="H29" s="4">
        <v>45</v>
      </c>
      <c r="I29" s="4">
        <v>15</v>
      </c>
      <c r="J29" s="4">
        <v>0</v>
      </c>
      <c r="K29" s="4">
        <v>30</v>
      </c>
      <c r="L29" s="4">
        <v>0</v>
      </c>
      <c r="M29" s="2">
        <v>45</v>
      </c>
      <c r="N29" s="2">
        <v>5</v>
      </c>
      <c r="O29" s="2">
        <v>15</v>
      </c>
      <c r="P29" s="2">
        <v>15</v>
      </c>
      <c r="Q29" s="2">
        <v>20</v>
      </c>
      <c r="R29" s="2">
        <v>100</v>
      </c>
      <c r="T29" s="271">
        <f t="shared" si="1"/>
        <v>2</v>
      </c>
    </row>
    <row r="30" spans="2:20" x14ac:dyDescent="0.2">
      <c r="B30" s="31" t="s">
        <v>65</v>
      </c>
      <c r="C30" s="517" t="s">
        <v>114</v>
      </c>
      <c r="D30" s="517"/>
      <c r="E30" s="4">
        <v>1</v>
      </c>
      <c r="F30" s="4">
        <v>3</v>
      </c>
      <c r="G30" s="4">
        <v>5</v>
      </c>
      <c r="H30" s="4">
        <v>60</v>
      </c>
      <c r="I30" s="4">
        <v>30</v>
      </c>
      <c r="J30" s="4">
        <v>0</v>
      </c>
      <c r="K30" s="4">
        <v>0</v>
      </c>
      <c r="L30" s="4">
        <v>30</v>
      </c>
      <c r="M30" s="2">
        <v>60</v>
      </c>
      <c r="N30" s="2">
        <v>10</v>
      </c>
      <c r="O30" s="2">
        <v>15</v>
      </c>
      <c r="P30" s="2">
        <v>15</v>
      </c>
      <c r="Q30" s="2">
        <v>25</v>
      </c>
      <c r="R30" s="2">
        <v>125</v>
      </c>
      <c r="T30" s="271">
        <f t="shared" si="1"/>
        <v>2.8</v>
      </c>
    </row>
    <row r="31" spans="2:20" x14ac:dyDescent="0.2">
      <c r="B31" s="31" t="s">
        <v>66</v>
      </c>
      <c r="C31" s="517" t="s">
        <v>104</v>
      </c>
      <c r="D31" s="517"/>
      <c r="E31" s="4">
        <v>1</v>
      </c>
      <c r="F31" s="4">
        <v>3</v>
      </c>
      <c r="G31" s="4">
        <v>5</v>
      </c>
      <c r="H31" s="4">
        <v>75</v>
      </c>
      <c r="I31" s="4">
        <v>45</v>
      </c>
      <c r="J31" s="4">
        <v>30</v>
      </c>
      <c r="K31" s="4">
        <v>0</v>
      </c>
      <c r="L31" s="4">
        <v>0</v>
      </c>
      <c r="M31" s="2">
        <v>75</v>
      </c>
      <c r="N31" s="2">
        <v>5</v>
      </c>
      <c r="O31" s="2">
        <v>10</v>
      </c>
      <c r="P31" s="2">
        <v>10</v>
      </c>
      <c r="Q31" s="2">
        <v>25</v>
      </c>
      <c r="R31" s="2">
        <v>125</v>
      </c>
      <c r="T31" s="271">
        <f t="shared" si="1"/>
        <v>3.2</v>
      </c>
    </row>
    <row r="32" spans="2:20" x14ac:dyDescent="0.2">
      <c r="B32" s="31" t="s">
        <v>67</v>
      </c>
      <c r="C32" s="520" t="s">
        <v>105</v>
      </c>
      <c r="D32" s="520"/>
      <c r="E32" s="4">
        <v>1</v>
      </c>
      <c r="F32" s="4">
        <v>3</v>
      </c>
      <c r="G32" s="4">
        <v>5</v>
      </c>
      <c r="H32" s="4">
        <v>75</v>
      </c>
      <c r="I32" s="4">
        <v>30</v>
      </c>
      <c r="J32" s="4">
        <v>15</v>
      </c>
      <c r="K32" s="4">
        <v>30</v>
      </c>
      <c r="L32" s="4">
        <v>0</v>
      </c>
      <c r="M32" s="2">
        <v>75</v>
      </c>
      <c r="N32" s="2">
        <v>10</v>
      </c>
      <c r="O32" s="2">
        <v>10</v>
      </c>
      <c r="P32" s="2">
        <v>10</v>
      </c>
      <c r="Q32" s="2">
        <v>20</v>
      </c>
      <c r="R32" s="2">
        <v>125</v>
      </c>
      <c r="T32" s="271">
        <f t="shared" si="1"/>
        <v>3.4</v>
      </c>
    </row>
    <row r="33" spans="2:20" x14ac:dyDescent="0.2">
      <c r="B33" s="31" t="s">
        <v>68</v>
      </c>
      <c r="C33" s="520" t="s">
        <v>90</v>
      </c>
      <c r="D33" s="520"/>
      <c r="E33" s="4"/>
      <c r="F33" s="4">
        <v>1</v>
      </c>
      <c r="G33" s="4">
        <v>2</v>
      </c>
      <c r="H33" s="4">
        <v>30</v>
      </c>
      <c r="I33" s="4">
        <v>30</v>
      </c>
      <c r="J33" s="4">
        <v>0</v>
      </c>
      <c r="K33" s="4">
        <v>0</v>
      </c>
      <c r="L33" s="4">
        <v>0</v>
      </c>
      <c r="M33" s="2">
        <v>30</v>
      </c>
      <c r="N33" s="2">
        <v>2</v>
      </c>
      <c r="O33" s="2">
        <v>3</v>
      </c>
      <c r="P33" s="2">
        <v>5</v>
      </c>
      <c r="Q33" s="2">
        <v>10</v>
      </c>
      <c r="R33" s="2">
        <v>50</v>
      </c>
      <c r="T33" s="271">
        <f t="shared" si="1"/>
        <v>1.28</v>
      </c>
    </row>
    <row r="34" spans="2:20" x14ac:dyDescent="0.2">
      <c r="B34" s="166" t="s">
        <v>69</v>
      </c>
      <c r="C34" s="517" t="s">
        <v>107</v>
      </c>
      <c r="D34" s="517"/>
      <c r="E34" s="4"/>
      <c r="F34" s="4">
        <v>1</v>
      </c>
      <c r="G34" s="4">
        <v>2</v>
      </c>
      <c r="H34" s="4">
        <v>30</v>
      </c>
      <c r="I34" s="4">
        <v>0</v>
      </c>
      <c r="J34" s="4">
        <v>0</v>
      </c>
      <c r="K34" s="4">
        <v>30</v>
      </c>
      <c r="L34" s="4">
        <v>0</v>
      </c>
      <c r="M34" s="2">
        <v>30</v>
      </c>
      <c r="N34" s="2">
        <v>5</v>
      </c>
      <c r="O34" s="2">
        <v>10</v>
      </c>
      <c r="P34" s="2">
        <v>5</v>
      </c>
      <c r="Q34" s="2">
        <v>5</v>
      </c>
      <c r="R34" s="2">
        <v>55</v>
      </c>
      <c r="T34" s="271">
        <f t="shared" si="1"/>
        <v>1.2727272727272727</v>
      </c>
    </row>
    <row r="35" spans="2:20" x14ac:dyDescent="0.2">
      <c r="B35" s="31" t="s">
        <v>111</v>
      </c>
      <c r="C35" s="520" t="s">
        <v>108</v>
      </c>
      <c r="D35" s="520"/>
      <c r="E35" s="4"/>
      <c r="F35" s="4">
        <v>1</v>
      </c>
      <c r="G35" s="4">
        <v>3</v>
      </c>
      <c r="H35" s="4">
        <v>45</v>
      </c>
      <c r="I35" s="4">
        <v>0</v>
      </c>
      <c r="J35" s="4">
        <v>0</v>
      </c>
      <c r="K35" s="4">
        <v>45</v>
      </c>
      <c r="L35" s="4">
        <v>0</v>
      </c>
      <c r="M35" s="2">
        <v>45</v>
      </c>
      <c r="N35" s="2">
        <v>15</v>
      </c>
      <c r="O35" s="2">
        <v>5</v>
      </c>
      <c r="P35" s="2">
        <v>5</v>
      </c>
      <c r="Q35" s="2">
        <v>15</v>
      </c>
      <c r="R35" s="2">
        <v>85</v>
      </c>
      <c r="T35" s="271">
        <f t="shared" si="1"/>
        <v>2.1176470588235294</v>
      </c>
    </row>
    <row r="36" spans="2:20" x14ac:dyDescent="0.2">
      <c r="B36" s="31" t="s">
        <v>88</v>
      </c>
      <c r="C36" s="520" t="s">
        <v>143</v>
      </c>
      <c r="D36" s="520"/>
      <c r="E36" s="4"/>
      <c r="F36" s="4">
        <v>2</v>
      </c>
      <c r="G36" s="4">
        <v>3</v>
      </c>
      <c r="H36" s="4">
        <v>30</v>
      </c>
      <c r="I36" s="4">
        <v>0</v>
      </c>
      <c r="J36" s="4">
        <v>30</v>
      </c>
      <c r="K36" s="4">
        <v>0</v>
      </c>
      <c r="L36" s="4">
        <v>0</v>
      </c>
      <c r="M36" s="2">
        <v>30</v>
      </c>
      <c r="N36" s="2">
        <v>2</v>
      </c>
      <c r="O36" s="2">
        <v>150</v>
      </c>
      <c r="P36" s="2">
        <v>100</v>
      </c>
      <c r="Q36" s="2">
        <v>140</v>
      </c>
      <c r="R36" s="2">
        <v>75</v>
      </c>
      <c r="T36" s="271">
        <f t="shared" si="1"/>
        <v>1.28</v>
      </c>
    </row>
    <row r="37" spans="2:20" ht="16.5" customHeight="1" x14ac:dyDescent="0.2">
      <c r="B37" s="184" t="s">
        <v>74</v>
      </c>
      <c r="C37" s="468" t="s">
        <v>83</v>
      </c>
      <c r="D37" s="525"/>
      <c r="E37" s="183"/>
      <c r="F37" s="183"/>
      <c r="G37" s="183">
        <v>15</v>
      </c>
      <c r="H37" s="183">
        <v>0</v>
      </c>
      <c r="I37" s="183">
        <v>0</v>
      </c>
      <c r="J37" s="183">
        <v>0</v>
      </c>
      <c r="K37" s="183">
        <v>0</v>
      </c>
      <c r="L37" s="183">
        <v>0</v>
      </c>
      <c r="M37" s="2">
        <v>0</v>
      </c>
      <c r="N37" s="2">
        <v>30</v>
      </c>
      <c r="R37" s="2">
        <v>375</v>
      </c>
      <c r="T37" s="271">
        <f t="shared" si="1"/>
        <v>1.2</v>
      </c>
    </row>
    <row r="38" spans="2:20" x14ac:dyDescent="0.2">
      <c r="B38" s="184" t="s">
        <v>145</v>
      </c>
      <c r="C38" s="464" t="s">
        <v>151</v>
      </c>
      <c r="D38" s="524"/>
      <c r="E38" s="183"/>
      <c r="F38" s="183">
        <v>1</v>
      </c>
      <c r="G38" s="183">
        <v>3</v>
      </c>
      <c r="H38" s="183"/>
      <c r="I38" s="183"/>
      <c r="J38" s="183"/>
      <c r="K38" s="183"/>
      <c r="L38" s="183"/>
      <c r="M38" s="2">
        <v>60</v>
      </c>
      <c r="N38" s="2">
        <v>0</v>
      </c>
      <c r="R38" s="2">
        <v>75</v>
      </c>
      <c r="T38" s="271">
        <f t="shared" si="1"/>
        <v>2.4</v>
      </c>
    </row>
    <row r="39" spans="2:20" ht="16.5" thickBot="1" x14ac:dyDescent="0.25">
      <c r="B39" s="184" t="s">
        <v>76</v>
      </c>
      <c r="C39" s="523" t="s">
        <v>152</v>
      </c>
      <c r="D39" s="523"/>
      <c r="E39" s="183"/>
      <c r="F39" s="183">
        <v>1</v>
      </c>
      <c r="G39" s="183">
        <v>4</v>
      </c>
      <c r="H39" s="183"/>
      <c r="I39" s="183"/>
      <c r="J39" s="183"/>
      <c r="K39" s="183"/>
      <c r="L39" s="183"/>
      <c r="M39" s="2">
        <v>60</v>
      </c>
      <c r="N39" s="2">
        <v>0</v>
      </c>
      <c r="R39" s="2">
        <v>100</v>
      </c>
      <c r="T39" s="271">
        <f t="shared" si="1"/>
        <v>2.4</v>
      </c>
    </row>
    <row r="40" spans="2:20" ht="31.5" x14ac:dyDescent="0.2">
      <c r="B40" s="25" t="s">
        <v>16</v>
      </c>
      <c r="C40" s="204" t="s">
        <v>91</v>
      </c>
      <c r="D40" s="205" t="s">
        <v>165</v>
      </c>
      <c r="E40" s="24"/>
      <c r="F40" s="24">
        <v>2</v>
      </c>
      <c r="G40" s="24">
        <v>3</v>
      </c>
      <c r="H40" s="24">
        <v>30</v>
      </c>
      <c r="I40" s="24">
        <v>15</v>
      </c>
      <c r="J40" s="24">
        <v>0</v>
      </c>
      <c r="K40" s="24">
        <v>15</v>
      </c>
      <c r="L40" s="24">
        <v>0</v>
      </c>
      <c r="M40" s="2">
        <v>30</v>
      </c>
      <c r="N40" s="2">
        <v>2</v>
      </c>
      <c r="O40" s="2">
        <v>5</v>
      </c>
      <c r="P40" s="2">
        <v>10</v>
      </c>
      <c r="Q40" s="2">
        <v>28</v>
      </c>
      <c r="R40" s="2">
        <v>75</v>
      </c>
      <c r="T40" s="271">
        <f t="shared" ref="T40:T54" si="2">G40*(M40+N40)/R40</f>
        <v>1.28</v>
      </c>
    </row>
    <row r="41" spans="2:20" ht="31.5" x14ac:dyDescent="0.2">
      <c r="B41" s="31" t="s">
        <v>17</v>
      </c>
      <c r="C41" s="206" t="s">
        <v>198</v>
      </c>
      <c r="D41" s="207" t="s">
        <v>199</v>
      </c>
      <c r="E41" s="4"/>
      <c r="F41" s="4">
        <v>2</v>
      </c>
      <c r="G41" s="4">
        <v>3</v>
      </c>
      <c r="H41" s="4">
        <v>30</v>
      </c>
      <c r="I41" s="4">
        <v>15</v>
      </c>
      <c r="J41" s="4">
        <v>0</v>
      </c>
      <c r="K41" s="4">
        <v>15</v>
      </c>
      <c r="L41" s="4">
        <v>0</v>
      </c>
      <c r="M41" s="2">
        <v>30</v>
      </c>
      <c r="N41" s="2">
        <v>2</v>
      </c>
      <c r="O41" s="2">
        <v>15</v>
      </c>
      <c r="P41" s="2">
        <v>10</v>
      </c>
      <c r="Q41" s="2">
        <v>18</v>
      </c>
      <c r="R41" s="2">
        <v>75</v>
      </c>
      <c r="T41" s="271">
        <f t="shared" si="2"/>
        <v>1.28</v>
      </c>
    </row>
    <row r="42" spans="2:20" ht="31.5" x14ac:dyDescent="0.2">
      <c r="B42" s="31" t="s">
        <v>18</v>
      </c>
      <c r="C42" s="206" t="s">
        <v>113</v>
      </c>
      <c r="D42" s="207" t="s">
        <v>202</v>
      </c>
      <c r="E42" s="4"/>
      <c r="F42" s="4">
        <v>1</v>
      </c>
      <c r="G42" s="4">
        <v>3</v>
      </c>
      <c r="H42" s="4">
        <v>30</v>
      </c>
      <c r="I42" s="4">
        <v>30</v>
      </c>
      <c r="J42" s="4">
        <v>0</v>
      </c>
      <c r="K42" s="4">
        <v>0</v>
      </c>
      <c r="L42" s="4">
        <v>0</v>
      </c>
      <c r="M42" s="2">
        <v>30</v>
      </c>
      <c r="N42" s="2">
        <v>5</v>
      </c>
      <c r="O42" s="2">
        <v>15</v>
      </c>
      <c r="P42" s="2">
        <v>10</v>
      </c>
      <c r="Q42" s="2">
        <v>15</v>
      </c>
      <c r="R42" s="2">
        <v>75</v>
      </c>
      <c r="T42" s="271">
        <f t="shared" si="2"/>
        <v>1.4</v>
      </c>
    </row>
    <row r="43" spans="2:20" ht="47.25" x14ac:dyDescent="0.2">
      <c r="B43" s="31" t="s">
        <v>19</v>
      </c>
      <c r="C43" s="206" t="s">
        <v>92</v>
      </c>
      <c r="D43" s="207" t="s">
        <v>167</v>
      </c>
      <c r="E43" s="4"/>
      <c r="F43" s="4">
        <v>2</v>
      </c>
      <c r="G43" s="4">
        <v>4</v>
      </c>
      <c r="H43" s="4">
        <v>45</v>
      </c>
      <c r="I43" s="4">
        <v>30</v>
      </c>
      <c r="J43" s="4">
        <v>0</v>
      </c>
      <c r="K43" s="4">
        <v>0</v>
      </c>
      <c r="L43" s="4">
        <v>15</v>
      </c>
      <c r="M43" s="2">
        <v>45</v>
      </c>
      <c r="N43" s="2">
        <v>5</v>
      </c>
      <c r="O43" s="2">
        <v>15</v>
      </c>
      <c r="P43" s="2">
        <v>15</v>
      </c>
      <c r="Q43" s="2">
        <v>20</v>
      </c>
      <c r="R43" s="2">
        <v>100</v>
      </c>
      <c r="T43" s="271">
        <f t="shared" si="2"/>
        <v>2</v>
      </c>
    </row>
    <row r="44" spans="2:20" ht="31.5" x14ac:dyDescent="0.2">
      <c r="B44" s="31" t="s">
        <v>20</v>
      </c>
      <c r="C44" s="206" t="s">
        <v>94</v>
      </c>
      <c r="D44" s="207" t="s">
        <v>156</v>
      </c>
      <c r="E44" s="4">
        <v>1</v>
      </c>
      <c r="F44" s="4">
        <v>3</v>
      </c>
      <c r="G44" s="4">
        <v>5</v>
      </c>
      <c r="H44" s="4">
        <v>60</v>
      </c>
      <c r="I44" s="4">
        <v>30</v>
      </c>
      <c r="J44" s="4">
        <v>15</v>
      </c>
      <c r="K44" s="4">
        <v>15</v>
      </c>
      <c r="L44" s="4">
        <v>0</v>
      </c>
      <c r="M44" s="2">
        <v>60</v>
      </c>
      <c r="N44" s="2">
        <v>10</v>
      </c>
      <c r="O44" s="2">
        <v>20</v>
      </c>
      <c r="P44" s="2">
        <v>15</v>
      </c>
      <c r="Q44" s="2">
        <v>20</v>
      </c>
      <c r="R44" s="2">
        <v>125</v>
      </c>
      <c r="T44" s="271">
        <f t="shared" si="2"/>
        <v>2.8</v>
      </c>
    </row>
    <row r="45" spans="2:20" ht="47.25" x14ac:dyDescent="0.2">
      <c r="B45" s="31" t="s">
        <v>42</v>
      </c>
      <c r="C45" s="206" t="s">
        <v>102</v>
      </c>
      <c r="D45" s="207" t="s">
        <v>160</v>
      </c>
      <c r="E45" s="4">
        <v>1</v>
      </c>
      <c r="F45" s="4">
        <v>3</v>
      </c>
      <c r="G45" s="4">
        <v>7</v>
      </c>
      <c r="H45" s="4">
        <v>90</v>
      </c>
      <c r="I45" s="4">
        <v>60</v>
      </c>
      <c r="J45" s="4">
        <v>15</v>
      </c>
      <c r="K45" s="4">
        <v>0</v>
      </c>
      <c r="L45" s="4">
        <v>15</v>
      </c>
      <c r="M45" s="2">
        <v>90</v>
      </c>
      <c r="N45" s="2">
        <v>10</v>
      </c>
      <c r="O45" s="2">
        <v>15</v>
      </c>
      <c r="P45" s="2">
        <v>25</v>
      </c>
      <c r="Q45" s="2">
        <v>35</v>
      </c>
      <c r="R45" s="2">
        <v>175</v>
      </c>
      <c r="T45" s="271">
        <f t="shared" si="2"/>
        <v>4</v>
      </c>
    </row>
    <row r="46" spans="2:20" ht="31.5" x14ac:dyDescent="0.2">
      <c r="B46" s="31" t="s">
        <v>43</v>
      </c>
      <c r="C46" s="206" t="s">
        <v>103</v>
      </c>
      <c r="D46" s="207" t="s">
        <v>161</v>
      </c>
      <c r="E46" s="4">
        <v>1</v>
      </c>
      <c r="F46" s="4">
        <v>3</v>
      </c>
      <c r="G46" s="4">
        <v>7</v>
      </c>
      <c r="H46" s="4">
        <v>90</v>
      </c>
      <c r="I46" s="4">
        <v>45</v>
      </c>
      <c r="J46" s="4">
        <v>15</v>
      </c>
      <c r="K46" s="4">
        <v>0</v>
      </c>
      <c r="L46" s="4">
        <v>30</v>
      </c>
      <c r="M46" s="2">
        <v>90</v>
      </c>
      <c r="N46" s="2">
        <v>8</v>
      </c>
      <c r="O46" s="2">
        <v>27</v>
      </c>
      <c r="P46" s="2">
        <v>20</v>
      </c>
      <c r="Q46" s="2">
        <v>30</v>
      </c>
      <c r="R46" s="2">
        <v>175</v>
      </c>
      <c r="T46" s="271">
        <f t="shared" si="2"/>
        <v>3.92</v>
      </c>
    </row>
    <row r="47" spans="2:20" ht="31.5" x14ac:dyDescent="0.2">
      <c r="B47" s="31" t="s">
        <v>44</v>
      </c>
      <c r="C47" s="206" t="s">
        <v>131</v>
      </c>
      <c r="D47" s="207" t="s">
        <v>155</v>
      </c>
      <c r="E47" s="4">
        <v>1</v>
      </c>
      <c r="F47" s="4">
        <v>3</v>
      </c>
      <c r="G47" s="4">
        <v>8</v>
      </c>
      <c r="H47" s="4">
        <v>105</v>
      </c>
      <c r="I47" s="4">
        <v>60</v>
      </c>
      <c r="J47" s="4">
        <v>0</v>
      </c>
      <c r="K47" s="4">
        <v>15</v>
      </c>
      <c r="L47" s="4">
        <v>30</v>
      </c>
      <c r="M47" s="2">
        <v>105</v>
      </c>
      <c r="N47" s="2">
        <v>5</v>
      </c>
      <c r="O47" s="2">
        <v>30</v>
      </c>
      <c r="P47" s="2">
        <v>30</v>
      </c>
      <c r="Q47" s="2">
        <v>30</v>
      </c>
      <c r="R47" s="2">
        <v>200</v>
      </c>
      <c r="T47" s="271">
        <f t="shared" si="2"/>
        <v>4.4000000000000004</v>
      </c>
    </row>
    <row r="48" spans="2:20" ht="31.5" x14ac:dyDescent="0.2">
      <c r="B48" s="31" t="s">
        <v>45</v>
      </c>
      <c r="C48" s="206" t="s">
        <v>106</v>
      </c>
      <c r="D48" s="207" t="s">
        <v>162</v>
      </c>
      <c r="E48" s="4"/>
      <c r="F48" s="4">
        <v>2</v>
      </c>
      <c r="G48" s="4">
        <v>3</v>
      </c>
      <c r="H48" s="4">
        <v>30</v>
      </c>
      <c r="I48" s="4">
        <v>15</v>
      </c>
      <c r="J48" s="4">
        <v>0</v>
      </c>
      <c r="K48" s="4">
        <v>15</v>
      </c>
      <c r="L48" s="4">
        <v>0</v>
      </c>
      <c r="M48" s="2">
        <v>30</v>
      </c>
      <c r="N48" s="2">
        <v>5</v>
      </c>
      <c r="O48" s="2">
        <v>10</v>
      </c>
      <c r="P48" s="2">
        <v>15</v>
      </c>
      <c r="Q48" s="2">
        <v>15</v>
      </c>
      <c r="R48" s="2">
        <v>75</v>
      </c>
      <c r="T48" s="271">
        <f t="shared" si="2"/>
        <v>1.4</v>
      </c>
    </row>
    <row r="49" spans="2:22" ht="31.5" x14ac:dyDescent="0.2">
      <c r="B49" s="31" t="s">
        <v>46</v>
      </c>
      <c r="C49" s="206" t="s">
        <v>109</v>
      </c>
      <c r="D49" s="207" t="s">
        <v>163</v>
      </c>
      <c r="E49" s="4">
        <v>1</v>
      </c>
      <c r="F49" s="4">
        <v>1</v>
      </c>
      <c r="G49" s="4">
        <v>3</v>
      </c>
      <c r="H49" s="4">
        <v>30</v>
      </c>
      <c r="I49" s="4">
        <v>15</v>
      </c>
      <c r="J49" s="4">
        <v>15</v>
      </c>
      <c r="K49" s="4">
        <v>0</v>
      </c>
      <c r="L49" s="4">
        <v>0</v>
      </c>
      <c r="M49" s="2">
        <v>30</v>
      </c>
      <c r="N49" s="2">
        <v>5</v>
      </c>
      <c r="O49" s="2">
        <v>15</v>
      </c>
      <c r="P49" s="2">
        <v>10</v>
      </c>
      <c r="Q49" s="2">
        <v>15</v>
      </c>
      <c r="R49" s="2">
        <v>75</v>
      </c>
      <c r="T49" s="271">
        <f t="shared" si="2"/>
        <v>1.4</v>
      </c>
    </row>
    <row r="50" spans="2:22" ht="47.25" x14ac:dyDescent="0.2">
      <c r="B50" s="31" t="s">
        <v>64</v>
      </c>
      <c r="C50" s="206" t="s">
        <v>110</v>
      </c>
      <c r="D50" s="207" t="s">
        <v>157</v>
      </c>
      <c r="E50" s="6"/>
      <c r="F50" s="6">
        <v>2</v>
      </c>
      <c r="G50" s="6">
        <v>4</v>
      </c>
      <c r="H50" s="6">
        <v>30</v>
      </c>
      <c r="I50" s="6">
        <v>15</v>
      </c>
      <c r="J50" s="6">
        <v>0</v>
      </c>
      <c r="K50" s="6">
        <v>0</v>
      </c>
      <c r="L50" s="6">
        <v>15</v>
      </c>
      <c r="M50" s="2">
        <v>30</v>
      </c>
      <c r="N50" s="2">
        <v>5</v>
      </c>
      <c r="O50" s="2">
        <v>25</v>
      </c>
      <c r="P50" s="2">
        <v>15</v>
      </c>
      <c r="Q50" s="2">
        <v>25</v>
      </c>
      <c r="R50" s="2">
        <v>100</v>
      </c>
      <c r="T50" s="271">
        <f t="shared" si="2"/>
        <v>1.4</v>
      </c>
    </row>
    <row r="51" spans="2:22" ht="31.5" x14ac:dyDescent="0.2">
      <c r="B51" s="166" t="s">
        <v>65</v>
      </c>
      <c r="C51" s="208" t="s">
        <v>132</v>
      </c>
      <c r="D51" s="209" t="s">
        <v>164</v>
      </c>
      <c r="E51" s="185"/>
      <c r="F51" s="185">
        <v>2</v>
      </c>
      <c r="G51" s="6">
        <v>4</v>
      </c>
      <c r="H51" s="5">
        <v>45</v>
      </c>
      <c r="I51" s="5">
        <v>15</v>
      </c>
      <c r="J51" s="5">
        <v>0</v>
      </c>
      <c r="K51" s="5">
        <v>30</v>
      </c>
      <c r="L51" s="5">
        <v>0</v>
      </c>
      <c r="M51" s="2">
        <v>45</v>
      </c>
      <c r="N51" s="2">
        <v>5</v>
      </c>
      <c r="O51" s="2">
        <v>10</v>
      </c>
      <c r="P51" s="2">
        <v>20</v>
      </c>
      <c r="Q51" s="2">
        <v>20</v>
      </c>
      <c r="R51" s="2">
        <v>100</v>
      </c>
      <c r="T51" s="271">
        <f t="shared" si="2"/>
        <v>2</v>
      </c>
    </row>
    <row r="52" spans="2:22" ht="47.25" x14ac:dyDescent="0.2">
      <c r="B52" s="166" t="s">
        <v>66</v>
      </c>
      <c r="C52" s="208" t="s">
        <v>141</v>
      </c>
      <c r="D52" s="209" t="s">
        <v>166</v>
      </c>
      <c r="E52" s="6"/>
      <c r="F52" s="6">
        <v>1</v>
      </c>
      <c r="G52" s="6">
        <v>4</v>
      </c>
      <c r="H52" s="6">
        <v>30</v>
      </c>
      <c r="I52" s="6">
        <v>30</v>
      </c>
      <c r="J52" s="6">
        <v>0</v>
      </c>
      <c r="K52" s="6">
        <v>0</v>
      </c>
      <c r="L52" s="6">
        <v>0</v>
      </c>
      <c r="M52" s="2">
        <v>30</v>
      </c>
      <c r="N52" s="2">
        <v>5</v>
      </c>
      <c r="O52" s="2">
        <v>20</v>
      </c>
      <c r="P52" s="2">
        <v>20</v>
      </c>
      <c r="Q52" s="2">
        <v>25</v>
      </c>
      <c r="R52" s="2">
        <v>100</v>
      </c>
      <c r="T52" s="271">
        <f t="shared" si="2"/>
        <v>1.4</v>
      </c>
    </row>
    <row r="53" spans="2:22" ht="31.5" x14ac:dyDescent="0.2">
      <c r="B53" s="166" t="s">
        <v>67</v>
      </c>
      <c r="C53" s="208" t="s">
        <v>112</v>
      </c>
      <c r="D53" s="209" t="s">
        <v>159</v>
      </c>
      <c r="E53" s="6"/>
      <c r="F53" s="6">
        <v>1</v>
      </c>
      <c r="G53" s="6">
        <v>2</v>
      </c>
      <c r="H53" s="6">
        <v>15</v>
      </c>
      <c r="I53" s="6">
        <v>15</v>
      </c>
      <c r="J53" s="6">
        <v>0</v>
      </c>
      <c r="K53" s="6">
        <v>0</v>
      </c>
      <c r="L53" s="6">
        <v>0</v>
      </c>
      <c r="M53" s="2">
        <v>15</v>
      </c>
      <c r="N53" s="2">
        <v>8</v>
      </c>
      <c r="O53" s="2">
        <v>7</v>
      </c>
      <c r="P53" s="2">
        <v>10</v>
      </c>
      <c r="Q53" s="2">
        <v>10</v>
      </c>
      <c r="R53" s="2">
        <v>50</v>
      </c>
      <c r="T53" s="271">
        <f t="shared" si="2"/>
        <v>0.92</v>
      </c>
    </row>
    <row r="54" spans="2:22" ht="38.25" customHeight="1" thickBot="1" x14ac:dyDescent="0.25">
      <c r="B54" s="168" t="s">
        <v>68</v>
      </c>
      <c r="C54" s="210" t="s">
        <v>140</v>
      </c>
      <c r="D54" s="211" t="s">
        <v>158</v>
      </c>
      <c r="E54" s="186"/>
      <c r="F54" s="186">
        <v>2</v>
      </c>
      <c r="G54" s="186">
        <v>3</v>
      </c>
      <c r="H54" s="186">
        <v>30</v>
      </c>
      <c r="I54" s="186">
        <v>15</v>
      </c>
      <c r="J54" s="186">
        <v>0</v>
      </c>
      <c r="K54" s="186">
        <v>0</v>
      </c>
      <c r="L54" s="186">
        <v>15</v>
      </c>
      <c r="M54" s="2">
        <v>30</v>
      </c>
      <c r="N54" s="2">
        <v>5</v>
      </c>
      <c r="O54" s="2">
        <v>15</v>
      </c>
      <c r="P54" s="2">
        <v>10</v>
      </c>
      <c r="Q54" s="2">
        <v>15</v>
      </c>
      <c r="R54" s="2">
        <v>75</v>
      </c>
      <c r="T54" s="271">
        <f t="shared" si="2"/>
        <v>1.4</v>
      </c>
    </row>
    <row r="55" spans="2:22" ht="31.5" customHeight="1" x14ac:dyDescent="0.2">
      <c r="B55" s="11"/>
      <c r="C55" s="522"/>
      <c r="D55" s="522"/>
      <c r="E55" s="189"/>
      <c r="F55" s="189"/>
      <c r="G55" s="189"/>
      <c r="H55" s="2">
        <f>SUM(H6:H54)</f>
        <v>2295</v>
      </c>
      <c r="I55" s="189"/>
      <c r="J55" s="189"/>
      <c r="K55" s="189"/>
      <c r="L55" s="189"/>
      <c r="M55" s="2">
        <f>SUM(M6:M54)</f>
        <v>2415</v>
      </c>
      <c r="N55" s="216">
        <f>SUM(N6:N54)</f>
        <v>347</v>
      </c>
      <c r="O55" s="216">
        <f t="shared" ref="O55:Q55" si="3">SUM(O6:O54)</f>
        <v>809</v>
      </c>
      <c r="P55" s="216">
        <f t="shared" si="3"/>
        <v>671</v>
      </c>
      <c r="Q55" s="216">
        <f t="shared" si="3"/>
        <v>1030</v>
      </c>
      <c r="R55" s="216">
        <f>SUM(N55:Q55)</f>
        <v>2857</v>
      </c>
      <c r="T55" s="215">
        <f>SUM(T6:T54)</f>
        <v>107.74378195995848</v>
      </c>
      <c r="V55" s="217"/>
    </row>
  </sheetData>
  <mergeCells count="36">
    <mergeCell ref="C55:D55"/>
    <mergeCell ref="C36:D36"/>
    <mergeCell ref="C39:D39"/>
    <mergeCell ref="C38:D38"/>
    <mergeCell ref="C37:D37"/>
    <mergeCell ref="C35:D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10:D10"/>
    <mergeCell ref="C11:D11"/>
    <mergeCell ref="C5:D5"/>
    <mergeCell ref="C6:D6"/>
    <mergeCell ref="C7:D7"/>
    <mergeCell ref="C8:D8"/>
    <mergeCell ref="C9:D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2"/>
  <sheetViews>
    <sheetView topLeftCell="A19" workbookViewId="0">
      <selection activeCell="G19" sqref="G19:H19"/>
    </sheetView>
  </sheetViews>
  <sheetFormatPr defaultRowHeight="12.75" x14ac:dyDescent="0.2"/>
  <cols>
    <col min="2" max="2" width="9.28515625" customWidth="1"/>
    <col min="3" max="3" width="36.5703125" customWidth="1"/>
    <col min="4" max="4" width="37.28515625" customWidth="1"/>
    <col min="5" max="5" width="4.85546875" customWidth="1"/>
    <col min="7" max="7" width="34.140625" customWidth="1"/>
    <col min="8" max="8" width="42.140625" customWidth="1"/>
  </cols>
  <sheetData>
    <row r="1" spans="1:8" x14ac:dyDescent="0.2">
      <c r="A1" s="289"/>
      <c r="B1" s="289"/>
      <c r="C1" s="289"/>
      <c r="D1" s="289"/>
      <c r="E1" s="289"/>
      <c r="F1" s="289"/>
      <c r="G1" s="289"/>
      <c r="H1" s="289"/>
    </row>
    <row r="2" spans="1:8" ht="21" customHeight="1" thickBot="1" x14ac:dyDescent="0.25">
      <c r="A2" s="289"/>
      <c r="B2" s="290" t="s">
        <v>234</v>
      </c>
      <c r="C2" s="289"/>
      <c r="D2" s="289"/>
      <c r="E2" s="289"/>
      <c r="F2" s="290" t="s">
        <v>234</v>
      </c>
      <c r="G2" s="289"/>
      <c r="H2" s="289"/>
    </row>
    <row r="3" spans="1:8" ht="15.75" x14ac:dyDescent="0.2">
      <c r="A3" s="289"/>
      <c r="B3" s="23" t="s">
        <v>16</v>
      </c>
      <c r="C3" s="505" t="s">
        <v>235</v>
      </c>
      <c r="D3" s="528"/>
      <c r="E3" s="289"/>
      <c r="F3" s="23" t="s">
        <v>16</v>
      </c>
      <c r="G3" s="505" t="s">
        <v>239</v>
      </c>
      <c r="H3" s="528"/>
    </row>
    <row r="4" spans="1:8" ht="15.75" x14ac:dyDescent="0.2">
      <c r="A4" s="289"/>
      <c r="B4" s="29" t="s">
        <v>17</v>
      </c>
      <c r="C4" s="501" t="s">
        <v>133</v>
      </c>
      <c r="D4" s="529"/>
      <c r="E4" s="289"/>
      <c r="F4" s="29" t="s">
        <v>17</v>
      </c>
      <c r="G4" s="501" t="s">
        <v>291</v>
      </c>
      <c r="H4" s="529"/>
    </row>
    <row r="5" spans="1:8" ht="15.75" x14ac:dyDescent="0.2">
      <c r="A5" s="289"/>
      <c r="B5" s="29" t="s">
        <v>18</v>
      </c>
      <c r="C5" s="501" t="s">
        <v>70</v>
      </c>
      <c r="D5" s="529"/>
      <c r="E5" s="289"/>
      <c r="F5" s="29" t="s">
        <v>18</v>
      </c>
      <c r="G5" s="501" t="s">
        <v>240</v>
      </c>
      <c r="H5" s="529"/>
    </row>
    <row r="6" spans="1:8" ht="15.75" x14ac:dyDescent="0.2">
      <c r="A6" s="289"/>
      <c r="B6" s="29" t="s">
        <v>19</v>
      </c>
      <c r="C6" s="507" t="s">
        <v>277</v>
      </c>
      <c r="D6" s="530"/>
      <c r="E6" s="289"/>
      <c r="F6" s="29" t="s">
        <v>19</v>
      </c>
      <c r="G6" s="507" t="s">
        <v>292</v>
      </c>
      <c r="H6" s="530"/>
    </row>
    <row r="7" spans="1:8" ht="15.75" x14ac:dyDescent="0.2">
      <c r="A7" s="289"/>
      <c r="B7" s="29" t="s">
        <v>20</v>
      </c>
      <c r="C7" s="466" t="s">
        <v>71</v>
      </c>
      <c r="D7" s="527"/>
      <c r="E7" s="289"/>
      <c r="F7" s="29" t="s">
        <v>20</v>
      </c>
      <c r="G7" s="466" t="s">
        <v>241</v>
      </c>
      <c r="H7" s="527"/>
    </row>
    <row r="8" spans="1:8" ht="15.75" x14ac:dyDescent="0.2">
      <c r="A8" s="289"/>
      <c r="B8" s="29" t="s">
        <v>42</v>
      </c>
      <c r="C8" s="466" t="s">
        <v>72</v>
      </c>
      <c r="D8" s="527"/>
      <c r="E8" s="289"/>
      <c r="F8" s="29" t="s">
        <v>42</v>
      </c>
      <c r="G8" s="466" t="s">
        <v>242</v>
      </c>
      <c r="H8" s="527"/>
    </row>
    <row r="9" spans="1:8" ht="16.5" thickBot="1" x14ac:dyDescent="0.25">
      <c r="A9" s="289"/>
      <c r="B9" s="272" t="s">
        <v>43</v>
      </c>
      <c r="C9" s="531" t="s">
        <v>84</v>
      </c>
      <c r="D9" s="532"/>
      <c r="E9" s="289"/>
      <c r="F9" s="272" t="s">
        <v>43</v>
      </c>
      <c r="G9" s="531" t="s">
        <v>293</v>
      </c>
      <c r="H9" s="532"/>
    </row>
    <row r="10" spans="1:8" ht="21.75" customHeight="1" thickBot="1" x14ac:dyDescent="0.25">
      <c r="A10" s="289"/>
      <c r="B10" s="290" t="s">
        <v>236</v>
      </c>
      <c r="C10" s="289"/>
      <c r="D10" s="289"/>
      <c r="E10" s="289"/>
      <c r="F10" s="290" t="s">
        <v>236</v>
      </c>
      <c r="G10" s="289"/>
      <c r="H10" s="289"/>
    </row>
    <row r="11" spans="1:8" ht="15.75" customHeight="1" x14ac:dyDescent="0.2">
      <c r="A11" s="289"/>
      <c r="B11" s="25" t="s">
        <v>16</v>
      </c>
      <c r="C11" s="470" t="s">
        <v>75</v>
      </c>
      <c r="D11" s="533"/>
      <c r="E11" s="289"/>
      <c r="F11" s="25" t="s">
        <v>16</v>
      </c>
      <c r="G11" s="540" t="s">
        <v>271</v>
      </c>
      <c r="H11" s="533"/>
    </row>
    <row r="12" spans="1:8" ht="15.75" x14ac:dyDescent="0.2">
      <c r="A12" s="289"/>
      <c r="B12" s="31" t="s">
        <v>17</v>
      </c>
      <c r="C12" s="464" t="s">
        <v>73</v>
      </c>
      <c r="D12" s="534"/>
      <c r="E12" s="289"/>
      <c r="F12" s="31" t="s">
        <v>17</v>
      </c>
      <c r="G12" s="464" t="s">
        <v>270</v>
      </c>
      <c r="H12" s="534"/>
    </row>
    <row r="13" spans="1:8" ht="15.75" x14ac:dyDescent="0.2">
      <c r="A13" s="289"/>
      <c r="B13" s="31" t="s">
        <v>18</v>
      </c>
      <c r="C13" s="466" t="s">
        <v>87</v>
      </c>
      <c r="D13" s="527"/>
      <c r="E13" s="289"/>
      <c r="F13" s="31" t="s">
        <v>18</v>
      </c>
      <c r="G13" s="466" t="s">
        <v>243</v>
      </c>
      <c r="H13" s="527"/>
    </row>
    <row r="14" spans="1:8" ht="16.5" thickBot="1" x14ac:dyDescent="0.25">
      <c r="A14" s="289"/>
      <c r="B14" s="158" t="s">
        <v>19</v>
      </c>
      <c r="C14" s="535" t="s">
        <v>93</v>
      </c>
      <c r="D14" s="536"/>
      <c r="E14" s="289"/>
      <c r="F14" s="158" t="s">
        <v>19</v>
      </c>
      <c r="G14" s="535" t="s">
        <v>294</v>
      </c>
      <c r="H14" s="536"/>
    </row>
    <row r="15" spans="1:8" ht="21.75" customHeight="1" thickBot="1" x14ac:dyDescent="0.25">
      <c r="A15" s="289"/>
      <c r="B15" s="290" t="s">
        <v>237</v>
      </c>
      <c r="C15" s="289"/>
      <c r="D15" s="289"/>
      <c r="E15" s="289"/>
      <c r="F15" s="290" t="s">
        <v>237</v>
      </c>
      <c r="G15" s="289"/>
      <c r="H15" s="289"/>
    </row>
    <row r="16" spans="1:8" ht="16.5" customHeight="1" x14ac:dyDescent="0.2">
      <c r="A16" s="289"/>
      <c r="B16" s="25" t="s">
        <v>16</v>
      </c>
      <c r="C16" s="470" t="s">
        <v>95</v>
      </c>
      <c r="D16" s="533"/>
      <c r="E16" s="289"/>
      <c r="F16" s="25" t="s">
        <v>16</v>
      </c>
      <c r="G16" s="519" t="s">
        <v>295</v>
      </c>
      <c r="H16" s="543"/>
    </row>
    <row r="17" spans="1:8" ht="16.5" customHeight="1" x14ac:dyDescent="0.2">
      <c r="A17" s="289"/>
      <c r="B17" s="31" t="s">
        <v>17</v>
      </c>
      <c r="C17" s="466" t="s">
        <v>96</v>
      </c>
      <c r="D17" s="527"/>
      <c r="E17" s="289"/>
      <c r="F17" s="31" t="s">
        <v>17</v>
      </c>
      <c r="G17" s="517" t="s">
        <v>319</v>
      </c>
      <c r="H17" s="544"/>
    </row>
    <row r="18" spans="1:8" ht="16.5" customHeight="1" x14ac:dyDescent="0.2">
      <c r="A18" s="289"/>
      <c r="B18" s="31" t="s">
        <v>18</v>
      </c>
      <c r="C18" s="466" t="s">
        <v>130</v>
      </c>
      <c r="D18" s="527"/>
      <c r="E18" s="289"/>
      <c r="F18" s="31" t="s">
        <v>18</v>
      </c>
      <c r="G18" s="517" t="s">
        <v>296</v>
      </c>
      <c r="H18" s="544"/>
    </row>
    <row r="19" spans="1:8" ht="16.5" customHeight="1" x14ac:dyDescent="0.2">
      <c r="A19" s="289"/>
      <c r="B19" s="31" t="s">
        <v>19</v>
      </c>
      <c r="C19" s="466" t="s">
        <v>98</v>
      </c>
      <c r="D19" s="527"/>
      <c r="E19" s="289"/>
      <c r="F19" s="31" t="s">
        <v>19</v>
      </c>
      <c r="G19" s="517" t="s">
        <v>297</v>
      </c>
      <c r="H19" s="544"/>
    </row>
    <row r="20" spans="1:8" ht="16.5" customHeight="1" x14ac:dyDescent="0.25">
      <c r="A20" s="289"/>
      <c r="B20" s="31" t="s">
        <v>20</v>
      </c>
      <c r="C20" s="466" t="s">
        <v>128</v>
      </c>
      <c r="D20" s="527"/>
      <c r="E20" s="289"/>
      <c r="F20" s="31" t="s">
        <v>20</v>
      </c>
      <c r="G20" s="541" t="s">
        <v>298</v>
      </c>
      <c r="H20" s="542"/>
    </row>
    <row r="21" spans="1:8" ht="16.5" customHeight="1" x14ac:dyDescent="0.25">
      <c r="A21" s="289"/>
      <c r="B21" s="31" t="s">
        <v>42</v>
      </c>
      <c r="C21" s="464" t="s">
        <v>99</v>
      </c>
      <c r="D21" s="534"/>
      <c r="E21" s="289"/>
      <c r="F21" s="31" t="s">
        <v>42</v>
      </c>
      <c r="G21" s="541" t="s">
        <v>244</v>
      </c>
      <c r="H21" s="542"/>
    </row>
    <row r="22" spans="1:8" ht="16.5" customHeight="1" x14ac:dyDescent="0.25">
      <c r="A22" s="289"/>
      <c r="B22" s="31" t="s">
        <v>43</v>
      </c>
      <c r="C22" s="466" t="s">
        <v>100</v>
      </c>
      <c r="D22" s="527"/>
      <c r="E22" s="289"/>
      <c r="F22" s="31" t="s">
        <v>43</v>
      </c>
      <c r="G22" s="541" t="s">
        <v>299</v>
      </c>
      <c r="H22" s="542"/>
    </row>
    <row r="23" spans="1:8" ht="16.5" customHeight="1" x14ac:dyDescent="0.25">
      <c r="A23" s="289"/>
      <c r="B23" s="31" t="s">
        <v>44</v>
      </c>
      <c r="C23" s="464" t="s">
        <v>129</v>
      </c>
      <c r="D23" s="534"/>
      <c r="E23" s="289"/>
      <c r="F23" s="31" t="s">
        <v>44</v>
      </c>
      <c r="G23" s="541" t="s">
        <v>300</v>
      </c>
      <c r="H23" s="542"/>
    </row>
    <row r="24" spans="1:8" ht="16.5" customHeight="1" x14ac:dyDescent="0.25">
      <c r="A24" s="289"/>
      <c r="B24" s="31" t="s">
        <v>45</v>
      </c>
      <c r="C24" s="464" t="s">
        <v>101</v>
      </c>
      <c r="D24" s="534"/>
      <c r="E24" s="289"/>
      <c r="F24" s="31" t="s">
        <v>45</v>
      </c>
      <c r="G24" s="541" t="s">
        <v>245</v>
      </c>
      <c r="H24" s="542"/>
    </row>
    <row r="25" spans="1:8" ht="16.5" customHeight="1" x14ac:dyDescent="0.25">
      <c r="A25" s="289"/>
      <c r="B25" s="31" t="s">
        <v>46</v>
      </c>
      <c r="C25" s="466" t="s">
        <v>134</v>
      </c>
      <c r="D25" s="527"/>
      <c r="E25" s="289"/>
      <c r="F25" s="31" t="s">
        <v>46</v>
      </c>
      <c r="G25" s="541" t="s">
        <v>246</v>
      </c>
      <c r="H25" s="542"/>
    </row>
    <row r="26" spans="1:8" ht="16.5" customHeight="1" x14ac:dyDescent="0.25">
      <c r="A26" s="289"/>
      <c r="B26" s="31" t="s">
        <v>64</v>
      </c>
      <c r="C26" s="466" t="s">
        <v>97</v>
      </c>
      <c r="D26" s="527"/>
      <c r="E26" s="289"/>
      <c r="F26" s="31" t="s">
        <v>64</v>
      </c>
      <c r="G26" s="541" t="s">
        <v>301</v>
      </c>
      <c r="H26" s="542"/>
    </row>
    <row r="27" spans="1:8" ht="16.5" customHeight="1" x14ac:dyDescent="0.25">
      <c r="A27" s="289"/>
      <c r="B27" s="31" t="s">
        <v>65</v>
      </c>
      <c r="C27" s="466" t="s">
        <v>114</v>
      </c>
      <c r="D27" s="527"/>
      <c r="E27" s="289"/>
      <c r="F27" s="31" t="s">
        <v>65</v>
      </c>
      <c r="G27" s="541" t="s">
        <v>114</v>
      </c>
      <c r="H27" s="542"/>
    </row>
    <row r="28" spans="1:8" ht="16.5" customHeight="1" x14ac:dyDescent="0.25">
      <c r="A28" s="289"/>
      <c r="B28" s="31" t="s">
        <v>66</v>
      </c>
      <c r="C28" s="466" t="s">
        <v>104</v>
      </c>
      <c r="D28" s="527"/>
      <c r="E28" s="289"/>
      <c r="F28" s="31" t="s">
        <v>66</v>
      </c>
      <c r="G28" s="541" t="s">
        <v>247</v>
      </c>
      <c r="H28" s="542"/>
    </row>
    <row r="29" spans="1:8" ht="16.5" customHeight="1" x14ac:dyDescent="0.25">
      <c r="A29" s="289"/>
      <c r="B29" s="31" t="s">
        <v>67</v>
      </c>
      <c r="C29" s="464" t="s">
        <v>105</v>
      </c>
      <c r="D29" s="534"/>
      <c r="E29" s="289"/>
      <c r="F29" s="31" t="s">
        <v>67</v>
      </c>
      <c r="G29" s="541" t="s">
        <v>302</v>
      </c>
      <c r="H29" s="542"/>
    </row>
    <row r="30" spans="1:8" ht="16.5" customHeight="1" x14ac:dyDescent="0.25">
      <c r="A30" s="289"/>
      <c r="B30" s="140" t="s">
        <v>68</v>
      </c>
      <c r="C30" s="286" t="s">
        <v>90</v>
      </c>
      <c r="D30" s="287"/>
      <c r="E30" s="289"/>
      <c r="F30" s="31" t="s">
        <v>68</v>
      </c>
      <c r="G30" s="541" t="s">
        <v>248</v>
      </c>
      <c r="H30" s="542"/>
    </row>
    <row r="31" spans="1:8" ht="16.5" customHeight="1" x14ac:dyDescent="0.25">
      <c r="A31" s="289"/>
      <c r="B31" s="166" t="s">
        <v>69</v>
      </c>
      <c r="C31" s="466" t="s">
        <v>107</v>
      </c>
      <c r="D31" s="527"/>
      <c r="E31" s="289"/>
      <c r="F31" s="166" t="s">
        <v>69</v>
      </c>
      <c r="G31" s="541" t="s">
        <v>303</v>
      </c>
      <c r="H31" s="542"/>
    </row>
    <row r="32" spans="1:8" ht="16.5" customHeight="1" x14ac:dyDescent="0.25">
      <c r="A32" s="289"/>
      <c r="B32" s="31" t="s">
        <v>111</v>
      </c>
      <c r="C32" s="464" t="s">
        <v>108</v>
      </c>
      <c r="D32" s="534"/>
      <c r="E32" s="289"/>
      <c r="F32" s="31" t="s">
        <v>111</v>
      </c>
      <c r="G32" s="541" t="s">
        <v>304</v>
      </c>
      <c r="H32" s="542"/>
    </row>
    <row r="33" spans="1:8" ht="16.5" customHeight="1" x14ac:dyDescent="0.25">
      <c r="A33" s="289"/>
      <c r="B33" s="31" t="s">
        <v>88</v>
      </c>
      <c r="C33" s="285" t="s">
        <v>143</v>
      </c>
      <c r="D33" s="288"/>
      <c r="E33" s="289"/>
      <c r="F33" s="31" t="s">
        <v>88</v>
      </c>
      <c r="G33" s="541" t="s">
        <v>249</v>
      </c>
      <c r="H33" s="542"/>
    </row>
    <row r="34" spans="1:8" ht="16.5" customHeight="1" x14ac:dyDescent="0.25">
      <c r="A34" s="289"/>
      <c r="B34" s="31" t="s">
        <v>74</v>
      </c>
      <c r="C34" s="468" t="s">
        <v>83</v>
      </c>
      <c r="D34" s="539"/>
      <c r="E34" s="289"/>
      <c r="F34" s="31" t="s">
        <v>74</v>
      </c>
      <c r="G34" s="541" t="s">
        <v>305</v>
      </c>
      <c r="H34" s="542"/>
    </row>
    <row r="35" spans="1:8" ht="16.5" customHeight="1" x14ac:dyDescent="0.25">
      <c r="A35" s="289"/>
      <c r="B35" s="31" t="s">
        <v>145</v>
      </c>
      <c r="C35" s="468" t="s">
        <v>151</v>
      </c>
      <c r="D35" s="539"/>
      <c r="E35" s="289"/>
      <c r="F35" s="31" t="s">
        <v>145</v>
      </c>
      <c r="G35" s="541" t="s">
        <v>250</v>
      </c>
      <c r="H35" s="542"/>
    </row>
    <row r="36" spans="1:8" ht="16.5" customHeight="1" thickBot="1" x14ac:dyDescent="0.3">
      <c r="A36" s="289"/>
      <c r="B36" s="158" t="s">
        <v>76</v>
      </c>
      <c r="C36" s="537" t="s">
        <v>152</v>
      </c>
      <c r="D36" s="538"/>
      <c r="E36" s="289"/>
      <c r="F36" s="158" t="s">
        <v>76</v>
      </c>
      <c r="G36" s="545" t="s">
        <v>306</v>
      </c>
      <c r="H36" s="546"/>
    </row>
    <row r="37" spans="1:8" ht="19.5" customHeight="1" thickBot="1" x14ac:dyDescent="0.25">
      <c r="A37" s="289"/>
      <c r="B37" s="290" t="s">
        <v>238</v>
      </c>
      <c r="C37" s="289"/>
      <c r="D37" s="289"/>
      <c r="E37" s="289"/>
      <c r="F37" s="290" t="s">
        <v>238</v>
      </c>
      <c r="G37" s="289"/>
      <c r="H37" s="289"/>
    </row>
    <row r="38" spans="1:8" ht="33.75" customHeight="1" x14ac:dyDescent="0.2">
      <c r="A38" s="289"/>
      <c r="B38" s="25" t="s">
        <v>16</v>
      </c>
      <c r="C38" s="202" t="s">
        <v>91</v>
      </c>
      <c r="D38" s="273" t="s">
        <v>165</v>
      </c>
      <c r="E38" s="289"/>
      <c r="F38" s="25" t="s">
        <v>16</v>
      </c>
      <c r="G38" s="278" t="s">
        <v>307</v>
      </c>
      <c r="H38" s="279" t="s">
        <v>259</v>
      </c>
    </row>
    <row r="39" spans="1:8" ht="33.75" customHeight="1" x14ac:dyDescent="0.2">
      <c r="A39" s="289"/>
      <c r="B39" s="31" t="s">
        <v>17</v>
      </c>
      <c r="C39" s="191" t="s">
        <v>198</v>
      </c>
      <c r="D39" s="274" t="s">
        <v>199</v>
      </c>
      <c r="E39" s="289"/>
      <c r="F39" s="31" t="s">
        <v>17</v>
      </c>
      <c r="G39" s="277" t="s">
        <v>308</v>
      </c>
      <c r="H39" s="280" t="s">
        <v>260</v>
      </c>
    </row>
    <row r="40" spans="1:8" ht="33.75" customHeight="1" x14ac:dyDescent="0.2">
      <c r="A40" s="289"/>
      <c r="B40" s="31" t="s">
        <v>18</v>
      </c>
      <c r="C40" s="191" t="s">
        <v>113</v>
      </c>
      <c r="D40" s="274" t="s">
        <v>202</v>
      </c>
      <c r="E40" s="289"/>
      <c r="F40" s="31" t="s">
        <v>18</v>
      </c>
      <c r="G40" s="277" t="s">
        <v>309</v>
      </c>
      <c r="H40" s="280" t="s">
        <v>261</v>
      </c>
    </row>
    <row r="41" spans="1:8" ht="33.75" customHeight="1" x14ac:dyDescent="0.2">
      <c r="A41" s="289"/>
      <c r="B41" s="31" t="s">
        <v>19</v>
      </c>
      <c r="C41" s="191" t="s">
        <v>92</v>
      </c>
      <c r="D41" s="274" t="s">
        <v>167</v>
      </c>
      <c r="E41" s="289"/>
      <c r="F41" s="31" t="s">
        <v>19</v>
      </c>
      <c r="G41" s="277" t="s">
        <v>251</v>
      </c>
      <c r="H41" s="280" t="s">
        <v>310</v>
      </c>
    </row>
    <row r="42" spans="1:8" ht="33.75" customHeight="1" x14ac:dyDescent="0.2">
      <c r="A42" s="289"/>
      <c r="B42" s="31" t="s">
        <v>20</v>
      </c>
      <c r="C42" s="191" t="s">
        <v>94</v>
      </c>
      <c r="D42" s="274" t="s">
        <v>156</v>
      </c>
      <c r="E42" s="289"/>
      <c r="F42" s="31" t="s">
        <v>20</v>
      </c>
      <c r="G42" s="277" t="s">
        <v>252</v>
      </c>
      <c r="H42" s="280" t="s">
        <v>262</v>
      </c>
    </row>
    <row r="43" spans="1:8" ht="33.75" customHeight="1" x14ac:dyDescent="0.2">
      <c r="A43" s="289"/>
      <c r="B43" s="31" t="s">
        <v>42</v>
      </c>
      <c r="C43" s="191" t="s">
        <v>102</v>
      </c>
      <c r="D43" s="274" t="s">
        <v>160</v>
      </c>
      <c r="E43" s="289"/>
      <c r="F43" s="31" t="s">
        <v>42</v>
      </c>
      <c r="G43" s="277" t="s">
        <v>253</v>
      </c>
      <c r="H43" s="280" t="s">
        <v>263</v>
      </c>
    </row>
    <row r="44" spans="1:8" ht="33.75" customHeight="1" x14ac:dyDescent="0.2">
      <c r="A44" s="289"/>
      <c r="B44" s="31" t="s">
        <v>43</v>
      </c>
      <c r="C44" s="191" t="s">
        <v>103</v>
      </c>
      <c r="D44" s="274" t="s">
        <v>161</v>
      </c>
      <c r="E44" s="289"/>
      <c r="F44" s="31" t="s">
        <v>43</v>
      </c>
      <c r="G44" s="277" t="s">
        <v>254</v>
      </c>
      <c r="H44" s="280" t="s">
        <v>264</v>
      </c>
    </row>
    <row r="45" spans="1:8" ht="33.75" customHeight="1" x14ac:dyDescent="0.2">
      <c r="A45" s="289"/>
      <c r="B45" s="31" t="s">
        <v>44</v>
      </c>
      <c r="C45" s="191" t="s">
        <v>131</v>
      </c>
      <c r="D45" s="274" t="s">
        <v>155</v>
      </c>
      <c r="E45" s="289"/>
      <c r="F45" s="31" t="s">
        <v>44</v>
      </c>
      <c r="G45" s="277" t="s">
        <v>255</v>
      </c>
      <c r="H45" s="280" t="s">
        <v>265</v>
      </c>
    </row>
    <row r="46" spans="1:8" ht="33.75" customHeight="1" x14ac:dyDescent="0.2">
      <c r="A46" s="289"/>
      <c r="B46" s="31" t="s">
        <v>45</v>
      </c>
      <c r="C46" s="191" t="s">
        <v>106</v>
      </c>
      <c r="D46" s="274" t="s">
        <v>162</v>
      </c>
      <c r="E46" s="289"/>
      <c r="F46" s="31" t="s">
        <v>45</v>
      </c>
      <c r="G46" s="277" t="s">
        <v>256</v>
      </c>
      <c r="H46" s="280" t="s">
        <v>266</v>
      </c>
    </row>
    <row r="47" spans="1:8" ht="33.75" customHeight="1" x14ac:dyDescent="0.2">
      <c r="A47" s="289"/>
      <c r="B47" s="31" t="s">
        <v>46</v>
      </c>
      <c r="C47" s="191" t="s">
        <v>109</v>
      </c>
      <c r="D47" s="274" t="s">
        <v>163</v>
      </c>
      <c r="E47" s="289"/>
      <c r="F47" s="31" t="s">
        <v>46</v>
      </c>
      <c r="G47" s="277" t="s">
        <v>257</v>
      </c>
      <c r="H47" s="280" t="s">
        <v>267</v>
      </c>
    </row>
    <row r="48" spans="1:8" ht="33.75" customHeight="1" x14ac:dyDescent="0.2">
      <c r="A48" s="289"/>
      <c r="B48" s="31" t="s">
        <v>64</v>
      </c>
      <c r="C48" s="191" t="s">
        <v>110</v>
      </c>
      <c r="D48" s="274" t="s">
        <v>157</v>
      </c>
      <c r="E48" s="289"/>
      <c r="F48" s="31" t="s">
        <v>64</v>
      </c>
      <c r="G48" s="277" t="s">
        <v>311</v>
      </c>
      <c r="H48" s="280" t="s">
        <v>312</v>
      </c>
    </row>
    <row r="49" spans="1:8" ht="33.75" customHeight="1" x14ac:dyDescent="0.2">
      <c r="A49" s="289"/>
      <c r="B49" s="166" t="s">
        <v>65</v>
      </c>
      <c r="C49" s="192" t="s">
        <v>132</v>
      </c>
      <c r="D49" s="275" t="s">
        <v>164</v>
      </c>
      <c r="E49" s="289"/>
      <c r="F49" s="166" t="s">
        <v>65</v>
      </c>
      <c r="G49" s="277" t="s">
        <v>258</v>
      </c>
      <c r="H49" s="280" t="s">
        <v>268</v>
      </c>
    </row>
    <row r="50" spans="1:8" ht="33.75" customHeight="1" x14ac:dyDescent="0.2">
      <c r="A50" s="289"/>
      <c r="B50" s="166" t="s">
        <v>66</v>
      </c>
      <c r="C50" s="192" t="s">
        <v>141</v>
      </c>
      <c r="D50" s="275" t="s">
        <v>166</v>
      </c>
      <c r="E50" s="289"/>
      <c r="F50" s="166" t="s">
        <v>66</v>
      </c>
      <c r="G50" s="277" t="s">
        <v>313</v>
      </c>
      <c r="H50" s="280" t="s">
        <v>269</v>
      </c>
    </row>
    <row r="51" spans="1:8" ht="33.75" customHeight="1" x14ac:dyDescent="0.2">
      <c r="A51" s="289"/>
      <c r="B51" s="166" t="s">
        <v>67</v>
      </c>
      <c r="C51" s="192" t="s">
        <v>112</v>
      </c>
      <c r="D51" s="275" t="s">
        <v>159</v>
      </c>
      <c r="E51" s="289"/>
      <c r="F51" s="166" t="s">
        <v>67</v>
      </c>
      <c r="G51" s="277" t="s">
        <v>314</v>
      </c>
      <c r="H51" s="280" t="s">
        <v>315</v>
      </c>
    </row>
    <row r="52" spans="1:8" ht="33.75" customHeight="1" thickBot="1" x14ac:dyDescent="0.25">
      <c r="A52" s="289"/>
      <c r="B52" s="168" t="s">
        <v>68</v>
      </c>
      <c r="C52" s="194" t="s">
        <v>140</v>
      </c>
      <c r="D52" s="276" t="s">
        <v>158</v>
      </c>
      <c r="E52" s="289"/>
      <c r="F52" s="168" t="s">
        <v>68</v>
      </c>
      <c r="G52" s="281" t="s">
        <v>316</v>
      </c>
      <c r="H52" s="282" t="s">
        <v>317</v>
      </c>
    </row>
    <row r="53" spans="1:8" ht="33.75" customHeight="1" x14ac:dyDescent="0.2">
      <c r="A53" s="289"/>
      <c r="B53" s="289"/>
      <c r="C53" s="289"/>
      <c r="D53" s="289"/>
      <c r="E53" s="289"/>
      <c r="F53" s="289"/>
      <c r="G53" s="289"/>
      <c r="H53" s="289"/>
    </row>
    <row r="54" spans="1:8" s="283" customFormat="1" ht="15" x14ac:dyDescent="0.25">
      <c r="A54" s="291"/>
      <c r="B54" s="291" t="s">
        <v>280</v>
      </c>
      <c r="C54" s="291"/>
      <c r="D54" s="291"/>
      <c r="E54" s="291"/>
      <c r="F54" s="284" t="s">
        <v>278</v>
      </c>
      <c r="G54" s="291"/>
      <c r="H54" s="291"/>
    </row>
    <row r="55" spans="1:8" s="283" customFormat="1" ht="15" x14ac:dyDescent="0.25">
      <c r="A55" s="291"/>
      <c r="B55" s="291" t="s">
        <v>281</v>
      </c>
      <c r="C55" s="291"/>
      <c r="D55" s="291"/>
      <c r="E55" s="291"/>
      <c r="F55" s="526" t="s">
        <v>283</v>
      </c>
      <c r="G55" s="526"/>
      <c r="H55" s="526"/>
    </row>
    <row r="56" spans="1:8" s="283" customFormat="1" ht="15" x14ac:dyDescent="0.25">
      <c r="A56" s="291"/>
      <c r="B56" s="291"/>
      <c r="C56" s="526" t="s">
        <v>279</v>
      </c>
      <c r="D56" s="526"/>
      <c r="E56" s="291"/>
      <c r="F56" s="291"/>
      <c r="G56" s="526" t="s">
        <v>272</v>
      </c>
      <c r="H56" s="526"/>
    </row>
    <row r="57" spans="1:8" s="283" customFormat="1" ht="15" x14ac:dyDescent="0.25">
      <c r="A57" s="291"/>
      <c r="B57" s="291"/>
      <c r="C57" s="526" t="s">
        <v>285</v>
      </c>
      <c r="D57" s="526"/>
      <c r="E57" s="291"/>
      <c r="F57" s="291"/>
      <c r="G57" s="526" t="s">
        <v>318</v>
      </c>
      <c r="H57" s="526"/>
    </row>
    <row r="58" spans="1:8" s="283" customFormat="1" ht="15" x14ac:dyDescent="0.25">
      <c r="A58" s="291"/>
      <c r="B58" s="291"/>
      <c r="C58" s="526" t="s">
        <v>286</v>
      </c>
      <c r="D58" s="526"/>
      <c r="E58" s="291"/>
      <c r="F58" s="291"/>
      <c r="G58" s="526" t="s">
        <v>273</v>
      </c>
      <c r="H58" s="526"/>
    </row>
    <row r="59" spans="1:8" s="283" customFormat="1" ht="15" x14ac:dyDescent="0.25">
      <c r="A59" s="291"/>
      <c r="B59" s="291"/>
      <c r="C59" s="526" t="s">
        <v>287</v>
      </c>
      <c r="D59" s="526"/>
      <c r="E59" s="291"/>
      <c r="F59" s="291"/>
      <c r="G59" s="526" t="s">
        <v>274</v>
      </c>
      <c r="H59" s="526"/>
    </row>
    <row r="60" spans="1:8" s="283" customFormat="1" ht="15" x14ac:dyDescent="0.25">
      <c r="A60" s="291"/>
      <c r="B60" s="291"/>
      <c r="C60" s="526" t="s">
        <v>288</v>
      </c>
      <c r="D60" s="526"/>
      <c r="E60" s="291"/>
      <c r="F60" s="291"/>
      <c r="G60" s="526" t="s">
        <v>275</v>
      </c>
      <c r="H60" s="526"/>
    </row>
    <row r="61" spans="1:8" s="283" customFormat="1" ht="15" x14ac:dyDescent="0.25">
      <c r="A61" s="291"/>
      <c r="B61" s="291" t="s">
        <v>282</v>
      </c>
      <c r="C61" s="291"/>
      <c r="D61" s="291"/>
      <c r="E61" s="291"/>
      <c r="F61" s="284" t="s">
        <v>284</v>
      </c>
      <c r="G61" s="291"/>
      <c r="H61" s="291"/>
    </row>
    <row r="62" spans="1:8" s="283" customFormat="1" ht="15" x14ac:dyDescent="0.25">
      <c r="A62" s="291"/>
      <c r="B62" s="291"/>
      <c r="C62" s="526" t="s">
        <v>231</v>
      </c>
      <c r="D62" s="526"/>
      <c r="E62" s="291"/>
      <c r="F62" s="291"/>
      <c r="G62" s="526" t="s">
        <v>276</v>
      </c>
      <c r="H62" s="526"/>
    </row>
  </sheetData>
  <mergeCells count="75">
    <mergeCell ref="G36:H36"/>
    <mergeCell ref="G30:H30"/>
    <mergeCell ref="G33:H33"/>
    <mergeCell ref="G28:H28"/>
    <mergeCell ref="G29:H29"/>
    <mergeCell ref="G31:H31"/>
    <mergeCell ref="G32:H32"/>
    <mergeCell ref="G34:H34"/>
    <mergeCell ref="G35:H35"/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14:H14"/>
    <mergeCell ref="G3:H3"/>
    <mergeCell ref="G4:H4"/>
    <mergeCell ref="G5:H5"/>
    <mergeCell ref="G6:H6"/>
    <mergeCell ref="G7:H7"/>
    <mergeCell ref="G8:H8"/>
    <mergeCell ref="G9:H9"/>
    <mergeCell ref="G11:H11"/>
    <mergeCell ref="G12:H12"/>
    <mergeCell ref="G13:H13"/>
    <mergeCell ref="C36:D36"/>
    <mergeCell ref="C28:D28"/>
    <mergeCell ref="C29:D29"/>
    <mergeCell ref="C31:D31"/>
    <mergeCell ref="C32:D32"/>
    <mergeCell ref="C34:D34"/>
    <mergeCell ref="C35:D35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8:D8"/>
    <mergeCell ref="F55:H55"/>
    <mergeCell ref="G56:H56"/>
    <mergeCell ref="G57:H57"/>
    <mergeCell ref="C3:D3"/>
    <mergeCell ref="C4:D4"/>
    <mergeCell ref="C5:D5"/>
    <mergeCell ref="C6:D6"/>
    <mergeCell ref="C7:D7"/>
    <mergeCell ref="C9:D9"/>
    <mergeCell ref="C11:D11"/>
    <mergeCell ref="C12:D12"/>
    <mergeCell ref="C13:D13"/>
    <mergeCell ref="C14:D14"/>
    <mergeCell ref="C27:D27"/>
    <mergeCell ref="C16:D16"/>
    <mergeCell ref="G58:H58"/>
    <mergeCell ref="G59:H59"/>
    <mergeCell ref="G60:H60"/>
    <mergeCell ref="G62:H62"/>
    <mergeCell ref="C56:D56"/>
    <mergeCell ref="C57:D57"/>
    <mergeCell ref="C58:D58"/>
    <mergeCell ref="C59:D59"/>
    <mergeCell ref="C60:D60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Inf_ogólne</vt:lpstr>
      <vt:lpstr>GiK-ST-plan </vt:lpstr>
      <vt:lpstr>Zest_01</vt:lpstr>
      <vt:lpstr>Zest_02</vt:lpstr>
      <vt:lpstr>Zest_03_NA_ECTS</vt:lpstr>
      <vt:lpstr>Zest_04_ang</vt:lpstr>
      <vt:lpstr>'GiK-ST-plan '!Obszar_wydruku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lastPrinted>2019-06-10T10:32:16Z</cp:lastPrinted>
  <dcterms:created xsi:type="dcterms:W3CDTF">2005-11-04T08:43:51Z</dcterms:created>
  <dcterms:modified xsi:type="dcterms:W3CDTF">2019-06-10T10:32:26Z</dcterms:modified>
</cp:coreProperties>
</file>