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60" windowWidth="19440" windowHeight="8085"/>
  </bookViews>
  <sheets>
    <sheet name="studia niest I st pl VII" sheetId="7" r:id="rId1"/>
    <sheet name="ECTS st I stop." sheetId="6" r:id="rId2"/>
  </sheets>
  <definedNames>
    <definedName name="_xlnm.Print_Area" localSheetId="1">'ECTS st I stop.'!$A$1:$I$220</definedName>
    <definedName name="_xlnm.Print_Area" localSheetId="0">'studia niest I st pl VII'!$A$2:$AQ$466</definedName>
  </definedNames>
  <calcPr calcId="145621"/>
</workbook>
</file>

<file path=xl/calcChain.xml><?xml version="1.0" encoding="utf-8"?>
<calcChain xmlns="http://schemas.openxmlformats.org/spreadsheetml/2006/main">
  <c r="H223" i="6" l="1"/>
  <c r="AS451" i="7" l="1"/>
  <c r="AS361" i="7"/>
  <c r="AQ351" i="7"/>
  <c r="AS316" i="7"/>
  <c r="AS267" i="7"/>
  <c r="AS213" i="7"/>
  <c r="AS157" i="7"/>
  <c r="AS96" i="7"/>
  <c r="T163" i="7"/>
  <c r="P158" i="7"/>
  <c r="L158" i="7"/>
  <c r="AS163" i="7"/>
  <c r="H137" i="7"/>
  <c r="I137" i="7"/>
  <c r="J137" i="7"/>
  <c r="K137" i="7"/>
  <c r="H138" i="7"/>
  <c r="I138" i="7"/>
  <c r="J138" i="7"/>
  <c r="K138" i="7"/>
  <c r="H139" i="7"/>
  <c r="I139" i="7"/>
  <c r="J139" i="7"/>
  <c r="K139" i="7"/>
  <c r="H140" i="7"/>
  <c r="I140" i="7"/>
  <c r="J140" i="7"/>
  <c r="K140" i="7"/>
  <c r="H141" i="7"/>
  <c r="I141" i="7"/>
  <c r="J141" i="7"/>
  <c r="K141" i="7"/>
  <c r="H142" i="7"/>
  <c r="I142" i="7"/>
  <c r="J142" i="7"/>
  <c r="K142" i="7"/>
  <c r="H143" i="7"/>
  <c r="I143" i="7"/>
  <c r="J143" i="7"/>
  <c r="K143" i="7"/>
  <c r="H144" i="7"/>
  <c r="I144" i="7"/>
  <c r="J144" i="7"/>
  <c r="K144" i="7"/>
  <c r="H145" i="7"/>
  <c r="I145" i="7"/>
  <c r="J145" i="7"/>
  <c r="K145" i="7"/>
  <c r="H146" i="7"/>
  <c r="I146" i="7"/>
  <c r="J146" i="7"/>
  <c r="K146" i="7"/>
  <c r="H147" i="7"/>
  <c r="I147" i="7"/>
  <c r="J147" i="7"/>
  <c r="K147" i="7"/>
  <c r="H148" i="7"/>
  <c r="I148" i="7"/>
  <c r="J148" i="7"/>
  <c r="K148" i="7"/>
  <c r="H149" i="7"/>
  <c r="I149" i="7"/>
  <c r="J149" i="7"/>
  <c r="K149" i="7"/>
  <c r="H150" i="7"/>
  <c r="I150" i="7"/>
  <c r="J150" i="7"/>
  <c r="K150" i="7"/>
  <c r="H151" i="7"/>
  <c r="I151" i="7"/>
  <c r="J151" i="7"/>
  <c r="K151" i="7"/>
  <c r="H152" i="7"/>
  <c r="I152" i="7"/>
  <c r="J152" i="7"/>
  <c r="K152" i="7"/>
  <c r="H153" i="7"/>
  <c r="I153" i="7"/>
  <c r="J153" i="7"/>
  <c r="K153" i="7"/>
  <c r="H154" i="7"/>
  <c r="I154" i="7"/>
  <c r="J154" i="7"/>
  <c r="K154" i="7"/>
  <c r="H155" i="7"/>
  <c r="G155" i="7" s="1"/>
  <c r="I155" i="7"/>
  <c r="J155" i="7"/>
  <c r="K155" i="7"/>
  <c r="H156" i="7"/>
  <c r="G156" i="7" s="1"/>
  <c r="I156" i="7"/>
  <c r="J156" i="7"/>
  <c r="K156" i="7"/>
  <c r="I136" i="7"/>
  <c r="J136" i="7"/>
  <c r="K136" i="7"/>
  <c r="H136" i="7"/>
  <c r="H90" i="7"/>
  <c r="I90" i="7"/>
  <c r="J90" i="7"/>
  <c r="K90" i="7"/>
  <c r="H91" i="7"/>
  <c r="I91" i="7"/>
  <c r="J91" i="7"/>
  <c r="K91" i="7"/>
  <c r="H92" i="7"/>
  <c r="I92" i="7"/>
  <c r="J92" i="7"/>
  <c r="K92" i="7"/>
  <c r="H93" i="7"/>
  <c r="I93" i="7"/>
  <c r="J93" i="7"/>
  <c r="K93" i="7"/>
  <c r="H94" i="7"/>
  <c r="I94" i="7"/>
  <c r="J94" i="7"/>
  <c r="K94" i="7"/>
  <c r="H95" i="7"/>
  <c r="I95" i="7"/>
  <c r="J95" i="7"/>
  <c r="K95" i="7"/>
  <c r="H96" i="7"/>
  <c r="I96" i="7"/>
  <c r="J96" i="7"/>
  <c r="K96" i="7"/>
  <c r="I89" i="7"/>
  <c r="J89" i="7"/>
  <c r="K89" i="7"/>
  <c r="H89" i="7"/>
  <c r="H44" i="7"/>
  <c r="I44" i="7"/>
  <c r="J44" i="7"/>
  <c r="K44" i="7"/>
  <c r="H45" i="7"/>
  <c r="I45" i="7"/>
  <c r="J45" i="7"/>
  <c r="K45" i="7"/>
  <c r="H46" i="7"/>
  <c r="I46" i="7"/>
  <c r="J46" i="7"/>
  <c r="K46" i="7"/>
  <c r="H47" i="7"/>
  <c r="I47" i="7"/>
  <c r="J47" i="7"/>
  <c r="K47" i="7"/>
  <c r="H48" i="7"/>
  <c r="I48" i="7"/>
  <c r="J48" i="7"/>
  <c r="K48" i="7"/>
  <c r="H49" i="7"/>
  <c r="I49" i="7"/>
  <c r="J49" i="7"/>
  <c r="K49" i="7"/>
  <c r="I43" i="7"/>
  <c r="J43" i="7"/>
  <c r="K43" i="7"/>
  <c r="H43" i="7"/>
  <c r="AN214" i="7" l="1"/>
  <c r="AJ215" i="7"/>
  <c r="AJ214" i="7"/>
  <c r="AF214" i="7"/>
  <c r="AB214" i="7"/>
  <c r="X216" i="7"/>
  <c r="X214" i="7"/>
  <c r="T216" i="7"/>
  <c r="T214" i="7"/>
  <c r="P216" i="7"/>
  <c r="L216" i="7"/>
  <c r="P164" i="7"/>
  <c r="P214" i="7" s="1"/>
  <c r="L164" i="7"/>
  <c r="L214" i="7" s="1"/>
  <c r="AN105" i="7"/>
  <c r="AN165" i="7" s="1"/>
  <c r="AN215" i="7" s="1"/>
  <c r="AJ105" i="7"/>
  <c r="AF105" i="7"/>
  <c r="AF165" i="7" s="1"/>
  <c r="AF215" i="7" s="1"/>
  <c r="AB105" i="7"/>
  <c r="X105" i="7"/>
  <c r="X165" i="7" s="1"/>
  <c r="X215" i="7" s="1"/>
  <c r="T105" i="7"/>
  <c r="T165" i="7" s="1"/>
  <c r="T215" i="7" s="1"/>
  <c r="P105" i="7"/>
  <c r="P165" i="7" s="1"/>
  <c r="P215" i="7" s="1"/>
  <c r="L105" i="7"/>
  <c r="L165" i="7" s="1"/>
  <c r="L215" i="7" s="1"/>
  <c r="AS454" i="7" l="1"/>
  <c r="AS453" i="7"/>
  <c r="AS452" i="7"/>
  <c r="AQ445" i="7"/>
  <c r="AP445" i="7"/>
  <c r="AO445" i="7"/>
  <c r="AN445" i="7"/>
  <c r="AM445" i="7"/>
  <c r="AL445" i="7"/>
  <c r="AK445" i="7"/>
  <c r="AJ445" i="7"/>
  <c r="AI445" i="7"/>
  <c r="AH445" i="7"/>
  <c r="AG445" i="7"/>
  <c r="AF445" i="7"/>
  <c r="AE445" i="7"/>
  <c r="AD445" i="7"/>
  <c r="AC445" i="7"/>
  <c r="AB445" i="7"/>
  <c r="AA445" i="7"/>
  <c r="Z445" i="7"/>
  <c r="Y445" i="7"/>
  <c r="X445" i="7"/>
  <c r="W445" i="7"/>
  <c r="V445" i="7"/>
  <c r="U445" i="7"/>
  <c r="T445" i="7"/>
  <c r="S445" i="7"/>
  <c r="R445" i="7"/>
  <c r="Q445" i="7"/>
  <c r="P445" i="7"/>
  <c r="O445" i="7"/>
  <c r="N445" i="7"/>
  <c r="M445" i="7"/>
  <c r="L445" i="7"/>
  <c r="K445" i="7"/>
  <c r="J445" i="7"/>
  <c r="I445" i="7"/>
  <c r="H445" i="7"/>
  <c r="G445" i="7"/>
  <c r="F445" i="7"/>
  <c r="E445" i="7"/>
  <c r="D445" i="7"/>
  <c r="A438" i="7"/>
  <c r="A439" i="7" s="1"/>
  <c r="A440" i="7" s="1"/>
  <c r="A441" i="7" s="1"/>
  <c r="AS409" i="7"/>
  <c r="AS408" i="7"/>
  <c r="AS407" i="7"/>
  <c r="AQ400" i="7"/>
  <c r="AP400" i="7"/>
  <c r="AO400" i="7"/>
  <c r="AN400" i="7"/>
  <c r="AM400" i="7"/>
  <c r="AL400" i="7"/>
  <c r="AK400" i="7"/>
  <c r="AJ400" i="7"/>
  <c r="AI400" i="7"/>
  <c r="AH400" i="7"/>
  <c r="AG400" i="7"/>
  <c r="AF400" i="7"/>
  <c r="AE400" i="7"/>
  <c r="AD400" i="7"/>
  <c r="AC400" i="7"/>
  <c r="AB400" i="7"/>
  <c r="AA400" i="7"/>
  <c r="Z400" i="7"/>
  <c r="Y400" i="7"/>
  <c r="X400" i="7"/>
  <c r="W400" i="7"/>
  <c r="V400" i="7"/>
  <c r="U400" i="7"/>
  <c r="T400" i="7"/>
  <c r="S400" i="7"/>
  <c r="R400" i="7"/>
  <c r="Q400" i="7"/>
  <c r="P400" i="7"/>
  <c r="O400" i="7"/>
  <c r="N400" i="7"/>
  <c r="M400" i="7"/>
  <c r="L400" i="7"/>
  <c r="K400" i="7"/>
  <c r="J400" i="7"/>
  <c r="I400" i="7"/>
  <c r="H400" i="7"/>
  <c r="G400" i="7"/>
  <c r="F400" i="7"/>
  <c r="E400" i="7"/>
  <c r="D400" i="7"/>
  <c r="A393" i="7"/>
  <c r="A394" i="7" s="1"/>
  <c r="A395" i="7" s="1"/>
  <c r="A396" i="7" s="1"/>
  <c r="AS364" i="7"/>
  <c r="AS363" i="7"/>
  <c r="AS362" i="7"/>
  <c r="AQ355" i="7"/>
  <c r="AP355" i="7"/>
  <c r="AO355" i="7"/>
  <c r="AN355" i="7"/>
  <c r="AM355" i="7"/>
  <c r="AL355" i="7"/>
  <c r="AK355" i="7"/>
  <c r="AJ355" i="7"/>
  <c r="AI355" i="7"/>
  <c r="AH355" i="7"/>
  <c r="AG355" i="7"/>
  <c r="AF355" i="7"/>
  <c r="AE355" i="7"/>
  <c r="AD355" i="7"/>
  <c r="AC355" i="7"/>
  <c r="AB355" i="7"/>
  <c r="AA355" i="7"/>
  <c r="Z355" i="7"/>
  <c r="Y355" i="7"/>
  <c r="X355" i="7"/>
  <c r="W355" i="7"/>
  <c r="V355" i="7"/>
  <c r="U355" i="7"/>
  <c r="T355" i="7"/>
  <c r="S355" i="7"/>
  <c r="R355" i="7"/>
  <c r="Q355" i="7"/>
  <c r="P355" i="7"/>
  <c r="O355" i="7"/>
  <c r="N355" i="7"/>
  <c r="M355" i="7"/>
  <c r="L355" i="7"/>
  <c r="K355" i="7"/>
  <c r="J355" i="7"/>
  <c r="I355" i="7"/>
  <c r="H355" i="7"/>
  <c r="G355" i="7"/>
  <c r="F355" i="7"/>
  <c r="E355" i="7"/>
  <c r="D355" i="7"/>
  <c r="A348" i="7"/>
  <c r="A349" i="7" s="1"/>
  <c r="A350" i="7" s="1"/>
  <c r="A351" i="7" s="1"/>
  <c r="A352" i="7" s="1"/>
  <c r="AS319" i="7"/>
  <c r="AS318" i="7"/>
  <c r="AS317" i="7"/>
  <c r="AQ310" i="7"/>
  <c r="AP310" i="7"/>
  <c r="AO310" i="7"/>
  <c r="AN310" i="7"/>
  <c r="AM310" i="7"/>
  <c r="AL310" i="7"/>
  <c r="AK310" i="7"/>
  <c r="AJ310" i="7"/>
  <c r="AI310" i="7"/>
  <c r="AH310" i="7"/>
  <c r="AG310" i="7"/>
  <c r="AF310" i="7"/>
  <c r="AE310" i="7"/>
  <c r="AD310" i="7"/>
  <c r="AC310" i="7"/>
  <c r="AB310" i="7"/>
  <c r="AA310" i="7"/>
  <c r="Z310" i="7"/>
  <c r="Y310" i="7"/>
  <c r="X310" i="7"/>
  <c r="W310" i="7"/>
  <c r="V310" i="7"/>
  <c r="U310" i="7"/>
  <c r="T310" i="7"/>
  <c r="S310" i="7"/>
  <c r="R310" i="7"/>
  <c r="Q310" i="7"/>
  <c r="P310" i="7"/>
  <c r="O310" i="7"/>
  <c r="N310" i="7"/>
  <c r="M310" i="7"/>
  <c r="L310" i="7"/>
  <c r="K310" i="7"/>
  <c r="J310" i="7"/>
  <c r="I310" i="7"/>
  <c r="H310" i="7"/>
  <c r="G310" i="7"/>
  <c r="F310" i="7"/>
  <c r="E310" i="7"/>
  <c r="D310" i="7"/>
  <c r="AS270" i="7"/>
  <c r="AS269" i="7"/>
  <c r="AS268" i="7"/>
  <c r="AQ261" i="7"/>
  <c r="AP261" i="7"/>
  <c r="AO261" i="7"/>
  <c r="AN261" i="7"/>
  <c r="AM261" i="7"/>
  <c r="AL261" i="7"/>
  <c r="AK261" i="7"/>
  <c r="AJ261" i="7"/>
  <c r="AI261" i="7"/>
  <c r="AH261" i="7"/>
  <c r="AG261" i="7"/>
  <c r="AF261" i="7"/>
  <c r="AE261" i="7"/>
  <c r="AD261" i="7"/>
  <c r="AC261" i="7"/>
  <c r="AB261" i="7"/>
  <c r="AA261" i="7"/>
  <c r="Z261" i="7"/>
  <c r="Y261" i="7"/>
  <c r="X261" i="7"/>
  <c r="W261" i="7"/>
  <c r="V261" i="7"/>
  <c r="U261" i="7"/>
  <c r="T261" i="7"/>
  <c r="S261" i="7"/>
  <c r="R261" i="7"/>
  <c r="Q261" i="7"/>
  <c r="P261" i="7"/>
  <c r="O261" i="7"/>
  <c r="N261" i="7"/>
  <c r="M261" i="7"/>
  <c r="L261" i="7"/>
  <c r="K261" i="7"/>
  <c r="J261" i="7"/>
  <c r="I261" i="7"/>
  <c r="H261" i="7"/>
  <c r="G261" i="7"/>
  <c r="F261" i="7"/>
  <c r="E261" i="7"/>
  <c r="D261" i="7"/>
  <c r="AS216" i="7"/>
  <c r="AS215" i="7"/>
  <c r="AS214" i="7"/>
  <c r="AQ207" i="7"/>
  <c r="AP207" i="7"/>
  <c r="AO207" i="7"/>
  <c r="AN207" i="7"/>
  <c r="AM207" i="7"/>
  <c r="AL207" i="7"/>
  <c r="AK207" i="7"/>
  <c r="AJ207" i="7"/>
  <c r="AI207" i="7"/>
  <c r="AH207" i="7"/>
  <c r="AG207" i="7"/>
  <c r="AF207" i="7"/>
  <c r="AE207" i="7"/>
  <c r="AD207" i="7"/>
  <c r="AC207" i="7"/>
  <c r="AB207" i="7"/>
  <c r="AA207" i="7"/>
  <c r="Z207" i="7"/>
  <c r="Y207" i="7"/>
  <c r="X207" i="7"/>
  <c r="W207" i="7"/>
  <c r="V207" i="7"/>
  <c r="U207" i="7"/>
  <c r="T207" i="7"/>
  <c r="S207" i="7"/>
  <c r="R207" i="7"/>
  <c r="Q207" i="7"/>
  <c r="P207" i="7"/>
  <c r="O207" i="7"/>
  <c r="N207" i="7"/>
  <c r="M207" i="7"/>
  <c r="L207" i="7"/>
  <c r="K207" i="7"/>
  <c r="J207" i="7"/>
  <c r="I207" i="7"/>
  <c r="H207" i="7"/>
  <c r="G207" i="7"/>
  <c r="F207" i="7"/>
  <c r="E207" i="7"/>
  <c r="D207" i="7"/>
  <c r="AS166" i="7"/>
  <c r="AS165" i="7"/>
  <c r="AS164" i="7"/>
  <c r="AQ157" i="7"/>
  <c r="AP157" i="7"/>
  <c r="AO157" i="7"/>
  <c r="AN157" i="7"/>
  <c r="AM157" i="7"/>
  <c r="AL157" i="7"/>
  <c r="AK157" i="7"/>
  <c r="AJ157" i="7"/>
  <c r="AI157" i="7"/>
  <c r="AH157" i="7"/>
  <c r="AG157" i="7"/>
  <c r="AF157" i="7"/>
  <c r="AE157" i="7"/>
  <c r="AD157" i="7"/>
  <c r="AC157" i="7"/>
  <c r="AB157" i="7"/>
  <c r="AA157" i="7"/>
  <c r="Z157" i="7"/>
  <c r="Y157" i="7"/>
  <c r="X157" i="7"/>
  <c r="W157" i="7"/>
  <c r="V157" i="7"/>
  <c r="U157" i="7"/>
  <c r="T157" i="7"/>
  <c r="S157" i="7"/>
  <c r="R157" i="7"/>
  <c r="Q157" i="7"/>
  <c r="P157" i="7"/>
  <c r="O157" i="7"/>
  <c r="N157" i="7"/>
  <c r="M157" i="7"/>
  <c r="L157" i="7"/>
  <c r="F157" i="7"/>
  <c r="E157" i="7"/>
  <c r="D157" i="7"/>
  <c r="G152" i="7"/>
  <c r="AS106" i="7"/>
  <c r="AS105" i="7"/>
  <c r="AS104" i="7"/>
  <c r="AQ97" i="7"/>
  <c r="AP97" i="7"/>
  <c r="AO97" i="7"/>
  <c r="AN97" i="7"/>
  <c r="AM97" i="7"/>
  <c r="AL97" i="7"/>
  <c r="AK97" i="7"/>
  <c r="AJ97" i="7"/>
  <c r="AI97" i="7"/>
  <c r="AH97" i="7"/>
  <c r="AG97" i="7"/>
  <c r="AF97" i="7"/>
  <c r="AE97" i="7"/>
  <c r="AD97" i="7"/>
  <c r="AC97" i="7"/>
  <c r="AB97" i="7"/>
  <c r="AA97" i="7"/>
  <c r="Z97" i="7"/>
  <c r="Y97" i="7"/>
  <c r="X97" i="7"/>
  <c r="W97" i="7"/>
  <c r="V97" i="7"/>
  <c r="U97" i="7"/>
  <c r="T97" i="7"/>
  <c r="S97" i="7"/>
  <c r="R97" i="7"/>
  <c r="Q97" i="7"/>
  <c r="P97" i="7"/>
  <c r="O97" i="7"/>
  <c r="N97" i="7"/>
  <c r="M97" i="7"/>
  <c r="L97" i="7"/>
  <c r="F97" i="7"/>
  <c r="E97" i="7"/>
  <c r="D97" i="7"/>
  <c r="D72" i="7"/>
  <c r="D119" i="7" s="1"/>
  <c r="D178" i="7" s="1"/>
  <c r="D229" i="7" s="1"/>
  <c r="D283" i="7" s="1"/>
  <c r="D332" i="7" s="1"/>
  <c r="D377" i="7" s="1"/>
  <c r="D422" i="7" s="1"/>
  <c r="AS59" i="7"/>
  <c r="AS58" i="7"/>
  <c r="AS57" i="7"/>
  <c r="AQ50" i="7"/>
  <c r="AP50" i="7"/>
  <c r="AO50" i="7"/>
  <c r="AN50" i="7"/>
  <c r="AM50" i="7"/>
  <c r="AM162" i="7" s="1"/>
  <c r="AL50" i="7"/>
  <c r="AK50" i="7"/>
  <c r="AJ50" i="7"/>
  <c r="AI50" i="7"/>
  <c r="AI212" i="7" s="1"/>
  <c r="AH50" i="7"/>
  <c r="AG50" i="7"/>
  <c r="AG55" i="7" s="1"/>
  <c r="AF50" i="7"/>
  <c r="AE50" i="7"/>
  <c r="AE55" i="7" s="1"/>
  <c r="AD50" i="7"/>
  <c r="AC50" i="7"/>
  <c r="AB50" i="7"/>
  <c r="AA50" i="7"/>
  <c r="Z50" i="7"/>
  <c r="Y50" i="7"/>
  <c r="X50" i="7"/>
  <c r="W50" i="7"/>
  <c r="W162" i="7" s="1"/>
  <c r="V50" i="7"/>
  <c r="U50" i="7"/>
  <c r="T50" i="7"/>
  <c r="S50" i="7"/>
  <c r="S55" i="7" s="1"/>
  <c r="R50" i="7"/>
  <c r="Q50" i="7"/>
  <c r="Q55" i="7" s="1"/>
  <c r="P50" i="7"/>
  <c r="O50" i="7"/>
  <c r="O55" i="7" s="1"/>
  <c r="N50" i="7"/>
  <c r="M50" i="7"/>
  <c r="L50" i="7"/>
  <c r="K50" i="7"/>
  <c r="F50" i="7"/>
  <c r="E50" i="7"/>
  <c r="E55" i="7" s="1"/>
  <c r="D50" i="7"/>
  <c r="G46" i="7"/>
  <c r="G45" i="7"/>
  <c r="I50" i="7"/>
  <c r="G44" i="7"/>
  <c r="H97" i="7" l="1"/>
  <c r="R266" i="7"/>
  <c r="V360" i="7"/>
  <c r="AL360" i="7"/>
  <c r="AP212" i="7"/>
  <c r="G153" i="7"/>
  <c r="D162" i="7"/>
  <c r="G94" i="7"/>
  <c r="P446" i="7"/>
  <c r="X446" i="7"/>
  <c r="AF446" i="7"/>
  <c r="AN446" i="7"/>
  <c r="K97" i="7"/>
  <c r="K102" i="7" s="1"/>
  <c r="G93" i="7"/>
  <c r="L208" i="7"/>
  <c r="P208" i="7"/>
  <c r="T208" i="7"/>
  <c r="X208" i="7"/>
  <c r="AB208" i="7"/>
  <c r="AF208" i="7"/>
  <c r="AJ208" i="7"/>
  <c r="AN208" i="7"/>
  <c r="AE212" i="7"/>
  <c r="T401" i="7"/>
  <c r="L446" i="7"/>
  <c r="T446" i="7"/>
  <c r="AB446" i="7"/>
  <c r="AJ446" i="7"/>
  <c r="W55" i="7"/>
  <c r="W102" i="7" s="1"/>
  <c r="G136" i="7"/>
  <c r="G137" i="7"/>
  <c r="G145" i="7"/>
  <c r="G151" i="7"/>
  <c r="X158" i="7"/>
  <c r="AF158" i="7"/>
  <c r="AJ158" i="7"/>
  <c r="N162" i="7"/>
  <c r="V162" i="7"/>
  <c r="AL162" i="7"/>
  <c r="AQ360" i="7"/>
  <c r="G154" i="7"/>
  <c r="AB158" i="7"/>
  <c r="L262" i="7"/>
  <c r="AJ262" i="7"/>
  <c r="P311" i="7"/>
  <c r="X311" i="7"/>
  <c r="AF311" i="7"/>
  <c r="AN311" i="7"/>
  <c r="J97" i="7"/>
  <c r="M162" i="7"/>
  <c r="Q162" i="7"/>
  <c r="AG162" i="7"/>
  <c r="AK162" i="7"/>
  <c r="AO162" i="7"/>
  <c r="G146" i="7"/>
  <c r="AF401" i="7"/>
  <c r="R162" i="7"/>
  <c r="AH162" i="7"/>
  <c r="AP162" i="7"/>
  <c r="G92" i="7"/>
  <c r="G144" i="7"/>
  <c r="T158" i="7"/>
  <c r="L311" i="7"/>
  <c r="T311" i="7"/>
  <c r="AB311" i="7"/>
  <c r="AJ311" i="7"/>
  <c r="X356" i="7"/>
  <c r="AJ356" i="7"/>
  <c r="P212" i="7"/>
  <c r="X266" i="7"/>
  <c r="AF51" i="7"/>
  <c r="AM55" i="7"/>
  <c r="I97" i="7"/>
  <c r="L98" i="7"/>
  <c r="P162" i="7"/>
  <c r="T98" i="7"/>
  <c r="AB98" i="7"/>
  <c r="AF98" i="7"/>
  <c r="AN162" i="7"/>
  <c r="G140" i="7"/>
  <c r="AN158" i="7"/>
  <c r="P262" i="7"/>
  <c r="AF262" i="7"/>
  <c r="T356" i="7"/>
  <c r="AN356" i="7"/>
  <c r="AJ450" i="7"/>
  <c r="F162" i="7"/>
  <c r="AC162" i="7"/>
  <c r="Y162" i="7"/>
  <c r="X162" i="7"/>
  <c r="U162" i="7"/>
  <c r="I157" i="7"/>
  <c r="G141" i="7"/>
  <c r="D212" i="7"/>
  <c r="AA360" i="7"/>
  <c r="Z162" i="7"/>
  <c r="J157" i="7"/>
  <c r="AD162" i="7"/>
  <c r="G142" i="7"/>
  <c r="I55" i="7"/>
  <c r="L405" i="7"/>
  <c r="L360" i="7"/>
  <c r="L102" i="7"/>
  <c r="T405" i="7"/>
  <c r="T360" i="7"/>
  <c r="T212" i="7"/>
  <c r="T266" i="7"/>
  <c r="T51" i="7"/>
  <c r="AB405" i="7"/>
  <c r="AB360" i="7"/>
  <c r="AB212" i="7"/>
  <c r="AB102" i="7"/>
  <c r="AN405" i="7"/>
  <c r="AN360" i="7"/>
  <c r="AN212" i="7"/>
  <c r="AN315" i="7"/>
  <c r="AN102" i="7"/>
  <c r="AN450" i="7"/>
  <c r="L55" i="7"/>
  <c r="P98" i="7"/>
  <c r="AG102" i="7"/>
  <c r="L162" i="7"/>
  <c r="AB162" i="7"/>
  <c r="U212" i="7"/>
  <c r="AC266" i="7"/>
  <c r="AB315" i="7"/>
  <c r="Y405" i="7"/>
  <c r="L450" i="7"/>
  <c r="J50" i="7"/>
  <c r="G43" i="7"/>
  <c r="G50" i="7" s="1"/>
  <c r="D405" i="7"/>
  <c r="D266" i="7"/>
  <c r="H50" i="7"/>
  <c r="M360" i="7"/>
  <c r="M405" i="7"/>
  <c r="M315" i="7"/>
  <c r="M212" i="7"/>
  <c r="Q360" i="7"/>
  <c r="Q450" i="7"/>
  <c r="Q212" i="7"/>
  <c r="U360" i="7"/>
  <c r="U405" i="7"/>
  <c r="U266" i="7"/>
  <c r="U315" i="7"/>
  <c r="Y360" i="7"/>
  <c r="Y450" i="7"/>
  <c r="Y266" i="7"/>
  <c r="AC360" i="7"/>
  <c r="AC405" i="7"/>
  <c r="AC212" i="7"/>
  <c r="AC315" i="7"/>
  <c r="AG360" i="7"/>
  <c r="AG450" i="7"/>
  <c r="AG212" i="7"/>
  <c r="AK360" i="7"/>
  <c r="AK405" i="7"/>
  <c r="AK266" i="7"/>
  <c r="AK315" i="7"/>
  <c r="AK450" i="7"/>
  <c r="AO360" i="7"/>
  <c r="AO450" i="7"/>
  <c r="AO266" i="7"/>
  <c r="P51" i="7"/>
  <c r="AN51" i="7"/>
  <c r="M55" i="7"/>
  <c r="X55" i="7"/>
  <c r="AC55" i="7"/>
  <c r="AI55" i="7"/>
  <c r="AN55" i="7"/>
  <c r="G90" i="7"/>
  <c r="D102" i="7"/>
  <c r="R102" i="7"/>
  <c r="Z102" i="7"/>
  <c r="AH102" i="7"/>
  <c r="AP102" i="7"/>
  <c r="K157" i="7"/>
  <c r="G143" i="7"/>
  <c r="O162" i="7"/>
  <c r="AE162" i="7"/>
  <c r="O212" i="7"/>
  <c r="Y212" i="7"/>
  <c r="L266" i="7"/>
  <c r="V266" i="7"/>
  <c r="AG266" i="7"/>
  <c r="Q315" i="7"/>
  <c r="AG315" i="7"/>
  <c r="N405" i="7"/>
  <c r="AD405" i="7"/>
  <c r="M450" i="7"/>
  <c r="AC450" i="7"/>
  <c r="E405" i="7"/>
  <c r="E266" i="7"/>
  <c r="E315" i="7"/>
  <c r="E360" i="7" s="1"/>
  <c r="E212" i="7"/>
  <c r="E162" i="7"/>
  <c r="X51" i="7"/>
  <c r="D55" i="7"/>
  <c r="T55" i="7"/>
  <c r="T102" i="7" s="1"/>
  <c r="Y55" i="7"/>
  <c r="AJ55" i="7"/>
  <c r="AO55" i="7"/>
  <c r="E102" i="7"/>
  <c r="M102" i="7"/>
  <c r="AC102" i="7"/>
  <c r="AK102" i="7"/>
  <c r="H157" i="7"/>
  <c r="G149" i="7"/>
  <c r="G150" i="7"/>
  <c r="AF162" i="7"/>
  <c r="Z212" i="7"/>
  <c r="AK212" i="7"/>
  <c r="M266" i="7"/>
  <c r="AH266" i="7"/>
  <c r="D315" i="7"/>
  <c r="D360" i="7" s="1"/>
  <c r="T315" i="7"/>
  <c r="AJ315" i="7"/>
  <c r="L356" i="7"/>
  <c r="AB356" i="7"/>
  <c r="N360" i="7"/>
  <c r="AD360" i="7"/>
  <c r="P401" i="7"/>
  <c r="AJ401" i="7"/>
  <c r="Q405" i="7"/>
  <c r="AG405" i="7"/>
  <c r="D450" i="7"/>
  <c r="T450" i="7"/>
  <c r="P405" i="7"/>
  <c r="P360" i="7"/>
  <c r="P315" i="7"/>
  <c r="P266" i="7"/>
  <c r="P102" i="7"/>
  <c r="P450" i="7"/>
  <c r="X405" i="7"/>
  <c r="X360" i="7"/>
  <c r="X212" i="7"/>
  <c r="X315" i="7"/>
  <c r="X102" i="7"/>
  <c r="X450" i="7"/>
  <c r="AF405" i="7"/>
  <c r="AF360" i="7"/>
  <c r="AF212" i="7"/>
  <c r="AF315" i="7"/>
  <c r="AF266" i="7"/>
  <c r="AF102" i="7"/>
  <c r="AF450" i="7"/>
  <c r="AJ405" i="7"/>
  <c r="AJ360" i="7"/>
  <c r="AJ212" i="7"/>
  <c r="AJ102" i="7"/>
  <c r="AJ266" i="7"/>
  <c r="AJ51" i="7"/>
  <c r="L51" i="7"/>
  <c r="AB55" i="7"/>
  <c r="AJ98" i="7"/>
  <c r="Q102" i="7"/>
  <c r="Y102" i="7"/>
  <c r="AO102" i="7"/>
  <c r="T162" i="7"/>
  <c r="AJ162" i="7"/>
  <c r="L212" i="7"/>
  <c r="AN266" i="7"/>
  <c r="L315" i="7"/>
  <c r="AO405" i="7"/>
  <c r="AB450" i="7"/>
  <c r="O450" i="7"/>
  <c r="O315" i="7"/>
  <c r="O405" i="7"/>
  <c r="O266" i="7"/>
  <c r="O360" i="7"/>
  <c r="O102" i="7"/>
  <c r="S450" i="7"/>
  <c r="S315" i="7"/>
  <c r="S405" i="7"/>
  <c r="S266" i="7"/>
  <c r="S102" i="7"/>
  <c r="W450" i="7"/>
  <c r="W315" i="7"/>
  <c r="W405" i="7"/>
  <c r="W266" i="7"/>
  <c r="W212" i="7"/>
  <c r="W360" i="7"/>
  <c r="AA450" i="7"/>
  <c r="AA315" i="7"/>
  <c r="AA405" i="7"/>
  <c r="AA266" i="7"/>
  <c r="AA212" i="7"/>
  <c r="AA102" i="7"/>
  <c r="AE450" i="7"/>
  <c r="AE315" i="7"/>
  <c r="AE405" i="7"/>
  <c r="AE266" i="7"/>
  <c r="AE360" i="7"/>
  <c r="AE102" i="7"/>
  <c r="AI450" i="7"/>
  <c r="AI315" i="7"/>
  <c r="AI405" i="7"/>
  <c r="AI266" i="7"/>
  <c r="AI102" i="7"/>
  <c r="AM450" i="7"/>
  <c r="AM315" i="7"/>
  <c r="AM405" i="7"/>
  <c r="AM266" i="7"/>
  <c r="AM212" i="7"/>
  <c r="AM360" i="7"/>
  <c r="AM102" i="7"/>
  <c r="AQ450" i="7"/>
  <c r="AQ315" i="7"/>
  <c r="AQ405" i="7"/>
  <c r="AQ266" i="7"/>
  <c r="AQ212" i="7"/>
  <c r="AQ102" i="7"/>
  <c r="AB51" i="7"/>
  <c r="K55" i="7"/>
  <c r="P55" i="7"/>
  <c r="U55" i="7"/>
  <c r="U102" i="7" s="1"/>
  <c r="AA55" i="7"/>
  <c r="AF55" i="7"/>
  <c r="AK55" i="7"/>
  <c r="AQ55" i="7"/>
  <c r="X98" i="7"/>
  <c r="AN98" i="7"/>
  <c r="F102" i="7"/>
  <c r="N102" i="7"/>
  <c r="AD102" i="7"/>
  <c r="AL102" i="7"/>
  <c r="G138" i="7"/>
  <c r="G139" i="7"/>
  <c r="G147" i="7"/>
  <c r="S162" i="7"/>
  <c r="AA162" i="7"/>
  <c r="AI162" i="7"/>
  <c r="AQ162" i="7"/>
  <c r="S212" i="7"/>
  <c r="AD212" i="7"/>
  <c r="AO212" i="7"/>
  <c r="T262" i="7"/>
  <c r="X262" i="7"/>
  <c r="AB262" i="7"/>
  <c r="AN262" i="7"/>
  <c r="F266" i="7"/>
  <c r="Q266" i="7"/>
  <c r="AB266" i="7"/>
  <c r="AL266" i="7"/>
  <c r="Y315" i="7"/>
  <c r="AO315" i="7"/>
  <c r="S360" i="7"/>
  <c r="AI360" i="7"/>
  <c r="F405" i="7"/>
  <c r="V405" i="7"/>
  <c r="AL405" i="7"/>
  <c r="E450" i="7"/>
  <c r="U450" i="7"/>
  <c r="F450" i="7"/>
  <c r="F315" i="7"/>
  <c r="F360" i="7" s="1"/>
  <c r="N450" i="7"/>
  <c r="N315" i="7"/>
  <c r="R450" i="7"/>
  <c r="R315" i="7"/>
  <c r="V450" i="7"/>
  <c r="V315" i="7"/>
  <c r="Z450" i="7"/>
  <c r="Z315" i="7"/>
  <c r="AD450" i="7"/>
  <c r="AD315" i="7"/>
  <c r="AH450" i="7"/>
  <c r="AH315" i="7"/>
  <c r="AL450" i="7"/>
  <c r="AL315" i="7"/>
  <c r="AP450" i="7"/>
  <c r="AP315" i="7"/>
  <c r="F55" i="7"/>
  <c r="N55" i="7"/>
  <c r="R55" i="7"/>
  <c r="V55" i="7"/>
  <c r="V102" i="7" s="1"/>
  <c r="Z55" i="7"/>
  <c r="AD55" i="7"/>
  <c r="AH55" i="7"/>
  <c r="AL55" i="7"/>
  <c r="AP55" i="7"/>
  <c r="V212" i="7"/>
  <c r="AL212" i="7"/>
  <c r="N266" i="7"/>
  <c r="AD266" i="7"/>
  <c r="P356" i="7"/>
  <c r="AF356" i="7"/>
  <c r="R405" i="7"/>
  <c r="Z405" i="7"/>
  <c r="AH405" i="7"/>
  <c r="AP405" i="7"/>
  <c r="F212" i="7"/>
  <c r="N212" i="7"/>
  <c r="R212" i="7"/>
  <c r="AH212" i="7"/>
  <c r="Z266" i="7"/>
  <c r="AP266" i="7"/>
  <c r="R360" i="7"/>
  <c r="Z360" i="7"/>
  <c r="AH360" i="7"/>
  <c r="AP360" i="7"/>
  <c r="L401" i="7"/>
  <c r="X401" i="7"/>
  <c r="AB401" i="7"/>
  <c r="AN401" i="7"/>
  <c r="H19" i="6"/>
  <c r="H33" i="6"/>
  <c r="H45" i="6"/>
  <c r="H61" i="6"/>
  <c r="H85" i="6"/>
  <c r="H103" i="6"/>
  <c r="H129" i="6"/>
  <c r="H155" i="6"/>
  <c r="H181" i="6"/>
  <c r="H194" i="6"/>
  <c r="H207" i="6"/>
  <c r="H220" i="6"/>
  <c r="I315" i="7" l="1"/>
  <c r="G97" i="7"/>
  <c r="G102" i="7" s="1"/>
  <c r="I162" i="7"/>
  <c r="K450" i="7"/>
  <c r="I102" i="7"/>
  <c r="I450" i="7"/>
  <c r="X163" i="7"/>
  <c r="AF103" i="7"/>
  <c r="P213" i="7"/>
  <c r="L163" i="7"/>
  <c r="AF56" i="7"/>
  <c r="P267" i="7"/>
  <c r="AF163" i="7"/>
  <c r="AJ451" i="7"/>
  <c r="I266" i="7"/>
  <c r="AF361" i="7"/>
  <c r="P163" i="7"/>
  <c r="AJ163" i="7"/>
  <c r="AN163" i="7"/>
  <c r="AJ267" i="7"/>
  <c r="K266" i="7"/>
  <c r="K212" i="7"/>
  <c r="AB451" i="7"/>
  <c r="AB267" i="7"/>
  <c r="I212" i="7"/>
  <c r="I360" i="7"/>
  <c r="T213" i="7"/>
  <c r="I405" i="7"/>
  <c r="K162" i="7"/>
  <c r="K315" i="7"/>
  <c r="G157" i="7"/>
  <c r="T406" i="7"/>
  <c r="X267" i="7"/>
  <c r="X451" i="7"/>
  <c r="L213" i="7"/>
  <c r="AJ213" i="7"/>
  <c r="X316" i="7"/>
  <c r="P451" i="7"/>
  <c r="P361" i="7"/>
  <c r="AJ316" i="7"/>
  <c r="AN56" i="7"/>
  <c r="H405" i="7"/>
  <c r="H315" i="7"/>
  <c r="H102" i="7"/>
  <c r="H450" i="7"/>
  <c r="H212" i="7"/>
  <c r="H162" i="7"/>
  <c r="H55" i="7"/>
  <c r="H266" i="7"/>
  <c r="J450" i="7"/>
  <c r="J315" i="7"/>
  <c r="J266" i="7"/>
  <c r="J212" i="7"/>
  <c r="J162" i="7"/>
  <c r="J405" i="7"/>
  <c r="J55" i="7"/>
  <c r="J102" i="7"/>
  <c r="AN451" i="7"/>
  <c r="AN361" i="7"/>
  <c r="AB361" i="7"/>
  <c r="L361" i="7"/>
  <c r="P56" i="7"/>
  <c r="K405" i="7"/>
  <c r="AJ361" i="7"/>
  <c r="AF267" i="7"/>
  <c r="AF406" i="7"/>
  <c r="X213" i="7"/>
  <c r="P103" i="7"/>
  <c r="P406" i="7"/>
  <c r="T316" i="7"/>
  <c r="T56" i="7"/>
  <c r="L267" i="7"/>
  <c r="L451" i="7"/>
  <c r="AN103" i="7"/>
  <c r="AN406" i="7"/>
  <c r="AB406" i="7"/>
  <c r="T361" i="7"/>
  <c r="L406" i="7"/>
  <c r="L316" i="7"/>
  <c r="AJ406" i="7"/>
  <c r="AS406" i="7" s="1"/>
  <c r="AF316" i="7"/>
  <c r="X361" i="7"/>
  <c r="T451" i="7"/>
  <c r="H360" i="7"/>
  <c r="AN316" i="7"/>
  <c r="AB103" i="7"/>
  <c r="K360" i="7"/>
  <c r="T103" i="7"/>
  <c r="AN267" i="7"/>
  <c r="AB56" i="7"/>
  <c r="AJ103" i="7"/>
  <c r="AF451" i="7"/>
  <c r="AF213" i="7"/>
  <c r="X103" i="7"/>
  <c r="X406" i="7"/>
  <c r="P316" i="7"/>
  <c r="J360" i="7"/>
  <c r="AJ56" i="7"/>
  <c r="X56" i="7"/>
  <c r="G55" i="7"/>
  <c r="AB316" i="7"/>
  <c r="AB163" i="7"/>
  <c r="L56" i="7"/>
  <c r="AN213" i="7"/>
  <c r="AB213" i="7"/>
  <c r="T267" i="7"/>
  <c r="L103" i="7"/>
  <c r="AS103" i="7" l="1"/>
  <c r="AS56" i="7"/>
  <c r="G360" i="7"/>
  <c r="G162" i="7"/>
  <c r="G315" i="7"/>
  <c r="G266" i="7"/>
  <c r="G450" i="7"/>
  <c r="G212" i="7"/>
  <c r="G405" i="7"/>
</calcChain>
</file>

<file path=xl/sharedStrings.xml><?xml version="1.0" encoding="utf-8"?>
<sst xmlns="http://schemas.openxmlformats.org/spreadsheetml/2006/main" count="2034" uniqueCount="346">
  <si>
    <t>KIERUNEK:</t>
  </si>
  <si>
    <t>Pozycja planu</t>
  </si>
  <si>
    <t>NAZWA PRZEDMIOTU</t>
  </si>
  <si>
    <t>Liczba</t>
  </si>
  <si>
    <t>GODZINY</t>
  </si>
  <si>
    <t>ROZKŁAD  ZAJĘĆ  w  SEMESTRZE</t>
  </si>
  <si>
    <t>Razem</t>
  </si>
  <si>
    <t>w tym</t>
  </si>
  <si>
    <t>egza-mi-nów</t>
  </si>
  <si>
    <t>zali-czeń</t>
  </si>
  <si>
    <t>W</t>
  </si>
  <si>
    <t>Ć</t>
  </si>
  <si>
    <t xml:space="preserve">L </t>
  </si>
  <si>
    <t>L</t>
  </si>
  <si>
    <t>A.</t>
  </si>
  <si>
    <t>PRZEDMIOTY  OGÓLNE</t>
  </si>
  <si>
    <t>1.</t>
  </si>
  <si>
    <t>2.</t>
  </si>
  <si>
    <t>3.</t>
  </si>
  <si>
    <t>4.</t>
  </si>
  <si>
    <t>5.</t>
  </si>
  <si>
    <t xml:space="preserve">RAZEM     </t>
  </si>
  <si>
    <t>PODSUMOWANIE  ARKUSZA  1</t>
  </si>
  <si>
    <r>
      <t xml:space="preserve">sem. </t>
    </r>
    <r>
      <rPr>
        <b/>
        <sz val="10"/>
        <rFont val="Arial CE"/>
        <family val="2"/>
        <charset val="238"/>
      </rPr>
      <t>I</t>
    </r>
  </si>
  <si>
    <r>
      <t>sem.</t>
    </r>
    <r>
      <rPr>
        <b/>
        <sz val="10"/>
        <rFont val="Arial CE"/>
        <family val="2"/>
        <charset val="238"/>
      </rPr>
      <t xml:space="preserve"> II</t>
    </r>
  </si>
  <si>
    <r>
      <t>sem.</t>
    </r>
    <r>
      <rPr>
        <b/>
        <sz val="10"/>
        <rFont val="Arial CE"/>
        <family val="2"/>
        <charset val="238"/>
      </rPr>
      <t xml:space="preserve"> III</t>
    </r>
  </si>
  <si>
    <r>
      <t xml:space="preserve">sem. </t>
    </r>
    <r>
      <rPr>
        <b/>
        <sz val="10"/>
        <rFont val="Arial CE"/>
        <family val="2"/>
        <charset val="238"/>
      </rPr>
      <t>IV</t>
    </r>
  </si>
  <si>
    <r>
      <t xml:space="preserve">sem. </t>
    </r>
    <r>
      <rPr>
        <b/>
        <sz val="10"/>
        <rFont val="Arial CE"/>
        <family val="2"/>
        <charset val="238"/>
      </rPr>
      <t>V</t>
    </r>
  </si>
  <si>
    <r>
      <t xml:space="preserve">sem. </t>
    </r>
    <r>
      <rPr>
        <b/>
        <sz val="10"/>
        <rFont val="Arial CE"/>
        <family val="2"/>
        <charset val="238"/>
      </rPr>
      <t>VI</t>
    </r>
  </si>
  <si>
    <r>
      <t xml:space="preserve">sem. </t>
    </r>
    <r>
      <rPr>
        <b/>
        <sz val="10"/>
        <rFont val="Arial CE"/>
        <family val="2"/>
        <charset val="238"/>
      </rPr>
      <t>VII</t>
    </r>
  </si>
  <si>
    <t xml:space="preserve">Liczba:  </t>
  </si>
  <si>
    <t>egzaminów</t>
  </si>
  <si>
    <t>zaliczeń</t>
  </si>
  <si>
    <t>Legenda: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</si>
  <si>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</si>
  <si>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</si>
  <si>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</si>
  <si>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</si>
  <si>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</si>
  <si>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</si>
  <si>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</si>
  <si>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>S</t>
  </si>
  <si>
    <t xml:space="preserve"> - seminarium</t>
  </si>
  <si>
    <t xml:space="preserve">T </t>
  </si>
  <si>
    <t xml:space="preserve"> - zajęcia terenowe</t>
  </si>
  <si>
    <t>ARKUSZ 1</t>
  </si>
  <si>
    <t>Pozycja     planu</t>
  </si>
  <si>
    <t>B.</t>
  </si>
  <si>
    <t>PRZEDMIOTY  PODSTAWOWE</t>
  </si>
  <si>
    <t>6.</t>
  </si>
  <si>
    <t>7.</t>
  </si>
  <si>
    <t>8.</t>
  </si>
  <si>
    <t>9.</t>
  </si>
  <si>
    <t>10.</t>
  </si>
  <si>
    <t>PODSUMOWANIE  ARKUSZA  1+2</t>
  </si>
  <si>
    <t>ARKUSZ 2</t>
  </si>
  <si>
    <t>ROZKŁAD  ZAJĘĆ  w SEMESTRZE</t>
  </si>
  <si>
    <t>C.</t>
  </si>
  <si>
    <t>PRZEDMIOTY  KIERUNKOWE</t>
  </si>
  <si>
    <t>PODSUMOWANIE  ARKUSZA  1+2+3</t>
  </si>
  <si>
    <t>ARKUSZ 3</t>
  </si>
  <si>
    <t>ARKUSZ 4</t>
  </si>
  <si>
    <t>P / S</t>
  </si>
  <si>
    <t>PODSUMOWANIE  ARKUSZA  1+2+3+4</t>
  </si>
  <si>
    <t>UWAGI:</t>
  </si>
  <si>
    <t>w BYDGOSZCZY</t>
  </si>
  <si>
    <t>P/S</t>
  </si>
  <si>
    <t xml:space="preserve"> - egzamin</t>
  </si>
  <si>
    <t>pkt. ECTS</t>
  </si>
  <si>
    <t>UNIWERSYTET TECHNOLOGICZNO-PRZYRODNICZY</t>
  </si>
  <si>
    <t>SUMA</t>
  </si>
  <si>
    <t>FORMA STUDIÓW:</t>
  </si>
  <si>
    <t>POZIOM STUDIÓW:</t>
  </si>
  <si>
    <t>BUDOWNICTWO</t>
  </si>
  <si>
    <t>Technologia informacyjna</t>
  </si>
  <si>
    <t>Bezpieczeństwo pracy i ergonomia</t>
  </si>
  <si>
    <t>Prawo w budownictwie</t>
  </si>
  <si>
    <t>Matematyka</t>
  </si>
  <si>
    <t>Fizyka</t>
  </si>
  <si>
    <t>Chemia</t>
  </si>
  <si>
    <t>Geologia</t>
  </si>
  <si>
    <t>Mechanika teoretyczna</t>
  </si>
  <si>
    <t>Metody obliczeniowe</t>
  </si>
  <si>
    <t>Geometria wykreślna</t>
  </si>
  <si>
    <t>Rysunek techniczny</t>
  </si>
  <si>
    <t>Geodezja</t>
  </si>
  <si>
    <t>Materiały budowlane</t>
  </si>
  <si>
    <t>Wytrzymałość materiałów</t>
  </si>
  <si>
    <t>Mechanika budowli</t>
  </si>
  <si>
    <t>Budownictwo ogólne</t>
  </si>
  <si>
    <t>Mechanika gruntów</t>
  </si>
  <si>
    <t>Fundamentowanie</t>
  </si>
  <si>
    <t>Konstrukcje betonowe</t>
  </si>
  <si>
    <t>11.</t>
  </si>
  <si>
    <t>Konstrukcje metalowe</t>
  </si>
  <si>
    <t>12.</t>
  </si>
  <si>
    <t>Instalacje budowlane</t>
  </si>
  <si>
    <t>13.</t>
  </si>
  <si>
    <t>Budownictwo komunikacyjne</t>
  </si>
  <si>
    <t>14.</t>
  </si>
  <si>
    <t>Fizyka budowli</t>
  </si>
  <si>
    <t>15.</t>
  </si>
  <si>
    <t>Hydraulika i hydrologia</t>
  </si>
  <si>
    <t>16.</t>
  </si>
  <si>
    <t>17.</t>
  </si>
  <si>
    <t>Technologia robót budowlanych</t>
  </si>
  <si>
    <t>18.</t>
  </si>
  <si>
    <t>19.</t>
  </si>
  <si>
    <t>Ekonomika budownictwa</t>
  </si>
  <si>
    <r>
      <t xml:space="preserve">sem. </t>
    </r>
    <r>
      <rPr>
        <b/>
        <sz val="10"/>
        <rFont val="Arial CE"/>
        <family val="2"/>
        <charset val="238"/>
      </rPr>
      <t>VIII</t>
    </r>
  </si>
  <si>
    <t>Seminarium dyplomowe</t>
  </si>
  <si>
    <t>Konstrukcje betonowe II</t>
  </si>
  <si>
    <t>Konstrukcje metalowe II</t>
  </si>
  <si>
    <t>Mechanika budowli II</t>
  </si>
  <si>
    <t>Budownictwo drewniane</t>
  </si>
  <si>
    <t>Podstawy przedsiębiorczości</t>
  </si>
  <si>
    <t>ARKUSZ 5</t>
  </si>
  <si>
    <t>ARKUSZ 6</t>
  </si>
  <si>
    <t>Statystyka stosowana</t>
  </si>
  <si>
    <t>20.</t>
  </si>
  <si>
    <t>Technologia betonów i zapraw</t>
  </si>
  <si>
    <t>STUDIA PIERWSZEGO STOPNIA (4-LETNIE INŻYNIERSKIE)</t>
  </si>
  <si>
    <t>STUDIA NIESTACJONARNE</t>
  </si>
  <si>
    <t xml:space="preserve">IM. J. i  J. ŚNIADECKICH </t>
  </si>
  <si>
    <r>
      <t>Przedmioty humanistyczne</t>
    </r>
    <r>
      <rPr>
        <vertAlign val="superscript"/>
        <sz val="12"/>
        <rFont val="Arial CE"/>
        <charset val="238"/>
      </rPr>
      <t>4)</t>
    </r>
  </si>
  <si>
    <r>
      <t xml:space="preserve">3. </t>
    </r>
    <r>
      <rPr>
        <b/>
        <sz val="11"/>
        <rFont val="Times New Roman CE"/>
        <family val="1"/>
        <charset val="238"/>
      </rPr>
      <t>Język obcy kontynuowany</t>
    </r>
    <r>
      <rPr>
        <sz val="11"/>
        <rFont val="Times New Roman CE"/>
        <family val="1"/>
        <charset val="238"/>
      </rPr>
      <t xml:space="preserve"> do wyboru: 1. Język  angielski,  2. Język niemiecki.</t>
    </r>
  </si>
  <si>
    <t>Liczba godzin</t>
  </si>
  <si>
    <t>STUDIA I STOPNIA (INŻYNIERSKIE)</t>
  </si>
  <si>
    <t>NIESTACJONARNE</t>
  </si>
  <si>
    <t>1. Plan studiów według semestrów</t>
  </si>
  <si>
    <t>Zestaw</t>
  </si>
  <si>
    <t>Punkty</t>
  </si>
  <si>
    <t>L.p.</t>
  </si>
  <si>
    <t>przedmiotów</t>
  </si>
  <si>
    <t>Nazwa przedmiotu</t>
  </si>
  <si>
    <t>kredytowe</t>
  </si>
  <si>
    <t>Strona</t>
  </si>
  <si>
    <t>(kod)</t>
  </si>
  <si>
    <t>wykłady</t>
  </si>
  <si>
    <t>ćwiczenia</t>
  </si>
  <si>
    <t>ECTS</t>
  </si>
  <si>
    <t>Rok 1 Semestr 1</t>
  </si>
  <si>
    <t>Przedmioty humanistyczne</t>
  </si>
  <si>
    <t>B.1</t>
  </si>
  <si>
    <t xml:space="preserve">Matematyka </t>
  </si>
  <si>
    <t>B.3</t>
  </si>
  <si>
    <t>B.5</t>
  </si>
  <si>
    <t>C.1</t>
  </si>
  <si>
    <t>C.2</t>
  </si>
  <si>
    <t>C.4</t>
  </si>
  <si>
    <t>Suma punktów kredytowych ECTS</t>
  </si>
  <si>
    <t xml:space="preserve"> (kod)</t>
  </si>
  <si>
    <t>Rok 1 Semestr 2</t>
  </si>
  <si>
    <t>A.3</t>
  </si>
  <si>
    <t>B.4</t>
  </si>
  <si>
    <t>B.6</t>
  </si>
  <si>
    <t>C.3</t>
  </si>
  <si>
    <t>C.5</t>
  </si>
  <si>
    <t>Rok 2 Semestr 3</t>
  </si>
  <si>
    <t>A.1</t>
  </si>
  <si>
    <t>Język obcy</t>
  </si>
  <si>
    <t>C.6</t>
  </si>
  <si>
    <t>C.8</t>
  </si>
  <si>
    <t>C.9</t>
  </si>
  <si>
    <t>Rok 2 Semestr 4</t>
  </si>
  <si>
    <t>B.2</t>
  </si>
  <si>
    <t>C.7</t>
  </si>
  <si>
    <t>C.10</t>
  </si>
  <si>
    <t>Rok 3 Semestr 5</t>
  </si>
  <si>
    <t>C.11</t>
  </si>
  <si>
    <t xml:space="preserve">Konstrukcje betonowe </t>
  </si>
  <si>
    <t>C.12</t>
  </si>
  <si>
    <t>C.15</t>
  </si>
  <si>
    <t>C.18</t>
  </si>
  <si>
    <t>D1.1</t>
  </si>
  <si>
    <t>D.2.3</t>
  </si>
  <si>
    <t>Rok 3 Semestr 6</t>
  </si>
  <si>
    <t>C.13</t>
  </si>
  <si>
    <t>C.17</t>
  </si>
  <si>
    <t>D1.2</t>
  </si>
  <si>
    <t>Rok 4 Semestr 7</t>
  </si>
  <si>
    <t>Rok 4 Semestr 8</t>
  </si>
  <si>
    <t>A.5</t>
  </si>
  <si>
    <t>Praktyka zawodowa (4 tygodnie)</t>
  </si>
  <si>
    <t>Praktyka przeddyplomowa</t>
  </si>
  <si>
    <r>
      <t xml:space="preserve">2. Studentów obowiązuje odbycie: 1. 4-tygodniowej </t>
    </r>
    <r>
      <rPr>
        <b/>
        <sz val="11"/>
        <rFont val="Times New Roman CE"/>
        <family val="1"/>
        <charset val="238"/>
      </rPr>
      <t>praktyki zawodowej</t>
    </r>
    <r>
      <rPr>
        <sz val="11"/>
        <rFont val="Times New Roman CE"/>
        <family val="1"/>
        <charset val="238"/>
      </rPr>
      <t xml:space="preserve"> po II roku studiów (3 punkty ECTS) oraz 2. 4-tygodniowej </t>
    </r>
    <r>
      <rPr>
        <b/>
        <sz val="11"/>
        <rFont val="Times New Roman CE"/>
        <family val="1"/>
        <charset val="238"/>
      </rPr>
      <t xml:space="preserve">praktyki przeddyplomowej </t>
    </r>
    <r>
      <rPr>
        <sz val="11"/>
        <rFont val="Times New Roman CE"/>
        <family val="1"/>
        <charset val="238"/>
      </rPr>
      <t xml:space="preserve">po III roku studiów (4 punkty ECTS). </t>
    </r>
  </si>
  <si>
    <t>21.</t>
  </si>
  <si>
    <t>Praktyka zawodowa</t>
  </si>
  <si>
    <t>PROFIL:</t>
  </si>
  <si>
    <t>A.6</t>
  </si>
  <si>
    <t xml:space="preserve">WYDZIAŁ BUDOWNICTWA, ARCHITEKTURY </t>
  </si>
  <si>
    <r>
      <t xml:space="preserve">Język obcy </t>
    </r>
    <r>
      <rPr>
        <vertAlign val="superscript"/>
        <sz val="12"/>
        <rFont val="Arial CE"/>
        <charset val="238"/>
      </rPr>
      <t>3)</t>
    </r>
  </si>
  <si>
    <t>Ochrona własności intelektualnych</t>
  </si>
  <si>
    <t>Podstawy kierowania procesem inwestycyjnym</t>
  </si>
  <si>
    <t>Planowanie i projektowanie</t>
  </si>
  <si>
    <t>drogowej infrastruktury</t>
  </si>
  <si>
    <t>miejskiej</t>
  </si>
  <si>
    <t xml:space="preserve">drogowej infrastruktury </t>
  </si>
  <si>
    <t>zamiejskiej</t>
  </si>
  <si>
    <t>Budowa i utrzymanie drogowej</t>
  </si>
  <si>
    <t>infrastuktury miejskiej</t>
  </si>
  <si>
    <t>infrastuktury zamiejskiej</t>
  </si>
  <si>
    <t>Organizacja i zarządzanie</t>
  </si>
  <si>
    <t>drogami i ruchem drogowym</t>
  </si>
  <si>
    <t>w miastach</t>
  </si>
  <si>
    <t xml:space="preserve">Inżynieria drogowego ruchu </t>
  </si>
  <si>
    <t>miejskiego</t>
  </si>
  <si>
    <t xml:space="preserve">na drogach zamiejskich </t>
  </si>
  <si>
    <t>zamiejskiego</t>
  </si>
  <si>
    <t xml:space="preserve">i bezpieczeństwo konstrukcji </t>
  </si>
  <si>
    <t xml:space="preserve">Niezawodność </t>
  </si>
  <si>
    <t xml:space="preserve">w budownictwie </t>
  </si>
  <si>
    <t>Dynamika budowli</t>
  </si>
  <si>
    <t xml:space="preserve">Metody komputerowe </t>
  </si>
  <si>
    <t xml:space="preserve">Metoda elementów </t>
  </si>
  <si>
    <t xml:space="preserve">skończonych </t>
  </si>
  <si>
    <t>Fundamentowanie II</t>
  </si>
  <si>
    <t>Inżynieria geotechniczna</t>
  </si>
  <si>
    <t>Pomiary inżynierskie</t>
  </si>
  <si>
    <t>Geodezja inżynieryjna</t>
  </si>
  <si>
    <t xml:space="preserve">Kubaturowe konstrukcje </t>
  </si>
  <si>
    <t>betonowe</t>
  </si>
  <si>
    <t>D.2.1</t>
  </si>
  <si>
    <t>D.2.2</t>
  </si>
  <si>
    <t>stalowe</t>
  </si>
  <si>
    <t>drewniane</t>
  </si>
  <si>
    <t xml:space="preserve">Szkieletowe konstrukcje </t>
  </si>
  <si>
    <t>D.3.1</t>
  </si>
  <si>
    <t>D.3.2</t>
  </si>
  <si>
    <t>Organizacja produkcji</t>
  </si>
  <si>
    <t>budowlanej</t>
  </si>
  <si>
    <t xml:space="preserve">Metody i techniki normowania </t>
  </si>
  <si>
    <t>Normowanie w budownictwie</t>
  </si>
  <si>
    <t xml:space="preserve">Maszyny i urządzenia </t>
  </si>
  <si>
    <t xml:space="preserve">budowlane </t>
  </si>
  <si>
    <t xml:space="preserve">Kierowanie procesem </t>
  </si>
  <si>
    <t xml:space="preserve">inwestycyjnym </t>
  </si>
  <si>
    <t xml:space="preserve">Organizacja procesów </t>
  </si>
  <si>
    <t>budowlanych</t>
  </si>
  <si>
    <t>Podstawy zarządzania</t>
  </si>
  <si>
    <t>Logistyka w budownictwie</t>
  </si>
  <si>
    <t>Technologia budownictwa</t>
  </si>
  <si>
    <t>Planowanie i projektowanie infrastruktury drogowej II</t>
  </si>
  <si>
    <t>Lotniska</t>
  </si>
  <si>
    <t>Nawierzchnie drogowe</t>
  </si>
  <si>
    <t>Inżynieria ruchu drogowego II</t>
  </si>
  <si>
    <t>przygotowanie do egzaminu dyplomowego</t>
  </si>
  <si>
    <t xml:space="preserve">Przygotowanie i złożenie pracy dyplomowej oraz </t>
  </si>
  <si>
    <t>Komputerowe wspomaganie projektowania</t>
  </si>
  <si>
    <t>Żelbetowe konstrukcje inżynierskie</t>
  </si>
  <si>
    <t>Stalowe konstrukcje inżynierskie</t>
  </si>
  <si>
    <t>Mosty</t>
  </si>
  <si>
    <t>Nowoczesne technologie w budownictwie</t>
  </si>
  <si>
    <t>Racjonalizacja pracy w budownictwie</t>
  </si>
  <si>
    <t>Zarządzanie jakością</t>
  </si>
  <si>
    <t>Metody komputerowe w TOB</t>
  </si>
  <si>
    <t xml:space="preserve">Metody obliczeniowe </t>
  </si>
  <si>
    <t>B.7</t>
  </si>
  <si>
    <t>C.14</t>
  </si>
  <si>
    <t xml:space="preserve">Budownictwo komunikacyjne </t>
  </si>
  <si>
    <t xml:space="preserve">Fizyka budowli </t>
  </si>
  <si>
    <t>C.16</t>
  </si>
  <si>
    <t>C.19</t>
  </si>
  <si>
    <t>D.1.1</t>
  </si>
  <si>
    <t>D.3.3</t>
  </si>
  <si>
    <t>D.1.2</t>
  </si>
  <si>
    <t>D.2.4</t>
  </si>
  <si>
    <t>D.2.5</t>
  </si>
  <si>
    <t xml:space="preserve">Technologia robót </t>
  </si>
  <si>
    <t xml:space="preserve">budowlanych </t>
  </si>
  <si>
    <t>D.1.3</t>
  </si>
  <si>
    <t>D.1.4</t>
  </si>
  <si>
    <t>D.2.6</t>
  </si>
  <si>
    <t>D.2.7</t>
  </si>
  <si>
    <t>D.2.8</t>
  </si>
  <si>
    <t>D.3.4</t>
  </si>
  <si>
    <t>D.3.5</t>
  </si>
  <si>
    <t>E1.1</t>
  </si>
  <si>
    <t>E.1.2</t>
  </si>
  <si>
    <t>E.1.3</t>
  </si>
  <si>
    <t>E.2.1</t>
  </si>
  <si>
    <t>E.2.2</t>
  </si>
  <si>
    <t>E.2.3</t>
  </si>
  <si>
    <t>E.3.1</t>
  </si>
  <si>
    <t>E.3.2</t>
  </si>
  <si>
    <t>E.3.3</t>
  </si>
  <si>
    <t>E.3.4</t>
  </si>
  <si>
    <t>A.7</t>
  </si>
  <si>
    <t>E1.4</t>
  </si>
  <si>
    <t>E.1.5</t>
  </si>
  <si>
    <t>E.2.4</t>
  </si>
  <si>
    <t>E.3.5</t>
  </si>
  <si>
    <t>E.2.5</t>
  </si>
  <si>
    <t>I INŻYNIERII ŚRODOWISKA</t>
  </si>
  <si>
    <t>Praktyka przedyplomowa (4 tygodnie)</t>
  </si>
  <si>
    <t>Przygotowanie i złożenie pracy dyplomowej oraz przygotowanie do egzaminu dyplomowego</t>
  </si>
  <si>
    <t>E.1.6</t>
  </si>
  <si>
    <t>E.2.6</t>
  </si>
  <si>
    <t>E.3.6</t>
  </si>
  <si>
    <t>PODSUMOWANIE  ARKUSZA  1+2+3+4+5</t>
  </si>
  <si>
    <t>ARKUSZ 7</t>
  </si>
  <si>
    <t>ARKUSZ 8</t>
  </si>
  <si>
    <t>ARKUSZ 9</t>
  </si>
  <si>
    <t>PODSUMOWANIE  ARKUSZA  1+2+3+4+5+6</t>
  </si>
  <si>
    <t>PODSUMOWANIE  ARKUSZA  1+2+3+4+5+6+7</t>
  </si>
  <si>
    <t>PODSUMOWANIE  ARKUSZA  1+2+3+4+5+6+8</t>
  </si>
  <si>
    <t>PODSUMOWANIE  ARKUSZA  1+2+3+4+5+6+9</t>
  </si>
  <si>
    <r>
      <t xml:space="preserve">4. </t>
    </r>
    <r>
      <rPr>
        <b/>
        <sz val="11"/>
        <rFont val="Times New Roman CE"/>
        <family val="1"/>
        <charset val="238"/>
      </rPr>
      <t>Przedmioty humanistyczne  -  do wyboru</t>
    </r>
    <r>
      <rPr>
        <sz val="11"/>
        <rFont val="Times New Roman CE"/>
        <family val="1"/>
        <charset val="238"/>
      </rPr>
      <t>: 1. Historia architektury i urbanistyki, 2. Historia sztuki, 3. Współczesne stosunki międzynarodowe, 4. Człowiek a środowisko, 5. Podstawy ekonomii,</t>
    </r>
  </si>
  <si>
    <r>
      <t xml:space="preserve">                                                                </t>
    </r>
    <r>
      <rPr>
        <b/>
        <sz val="10"/>
        <rFont val="Times New Roman CE"/>
        <charset val="238"/>
      </rPr>
      <t xml:space="preserve"> - </t>
    </r>
    <r>
      <rPr>
        <sz val="10"/>
        <rFont val="Times New Roman CE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obowiązkowy na VIII sem.</t>
    </r>
    <r>
      <rPr>
        <sz val="11"/>
        <rFont val="Times New Roman"/>
        <family val="1"/>
        <charset val="238"/>
      </rPr>
      <t xml:space="preserve"> Psychospołeczne aspekty sukcesu zawodowego.</t>
    </r>
  </si>
  <si>
    <t xml:space="preserve"> </t>
  </si>
  <si>
    <t>Podstawy technologii i organizacji robót budowlanych</t>
  </si>
  <si>
    <t xml:space="preserve">Podstawy technologii i organizacji robót budowlanych </t>
  </si>
  <si>
    <t>E1.</t>
  </si>
  <si>
    <t>E2.</t>
  </si>
  <si>
    <t>E3.</t>
  </si>
  <si>
    <t>D3.</t>
  </si>
  <si>
    <t>D2.</t>
  </si>
  <si>
    <t>D1.</t>
  </si>
  <si>
    <t>PRZEDMIOTY OBIERALNE</t>
  </si>
  <si>
    <t>DLA STUDENTÓW, KTÓRZY WYBRALI PRZEDMIOTY OBIERALNE - BLOK E1</t>
  </si>
  <si>
    <t>DLA STUDENTÓW, KTÓRZY WYBRALI PRZEDMIOTY OBIERALNE - BLOK E2</t>
  </si>
  <si>
    <t>DLA STUDENTÓW, KTÓRZY WYBRALI PRZEDMIOTY OBIERALNE - BLOK E3</t>
  </si>
  <si>
    <t>1. Studentów obowiązuje zaliczenie na ocenę wszystkich przedmiotów i praktyk oraz zdanie wszystkich egzaminów przewidzianych planem studiów</t>
  </si>
  <si>
    <t>5. Przedmioty obieralne z grupy D - studenci realizują trzy z wybranych modułów przedmiotów: D1.1 lub D1.2, D2.1 lub D2.1 oraz D3.1 lub D3.2</t>
  </si>
  <si>
    <t>6. Przedmioty obieralne z grupy E - studenci realizująjeden z wybranych modułów przedmiotów: E1 lub E2 lub E3</t>
  </si>
  <si>
    <t>7. Studentów obowiązuje napisanie i obrona pracy dyplomowej (15 punktów ECTS).</t>
  </si>
  <si>
    <t>A.4</t>
  </si>
  <si>
    <t>PLAN  STUDIÓW  NR  VII</t>
  </si>
  <si>
    <r>
      <t xml:space="preserve">Obowiązuje od roku akademickiego:  </t>
    </r>
    <r>
      <rPr>
        <b/>
        <sz val="12"/>
        <rFont val="Times New Roman CE"/>
        <family val="1"/>
        <charset val="238"/>
      </rPr>
      <t>2019/2020</t>
    </r>
  </si>
  <si>
    <t xml:space="preserve">Informacje ogólne o programie studiów </t>
  </si>
  <si>
    <t>łączna liczba godzin zajęć dydaktycznych</t>
  </si>
  <si>
    <t xml:space="preserve">godz. 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</si>
  <si>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</si>
  <si>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</si>
  <si>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</si>
  <si>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</si>
  <si>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…………………..</t>
  </si>
  <si>
    <t>pieczątka uczelni</t>
  </si>
  <si>
    <t>PROFIL OGÓLNOAKADEMICKI</t>
  </si>
  <si>
    <t>STUDIA PIERWSZEGO STOPNIA (4-letnie inżynierskie)</t>
  </si>
  <si>
    <t>STUDIA  NIESTACJONARNE</t>
  </si>
  <si>
    <t>-</t>
  </si>
  <si>
    <t>Liczba godzin w semestrze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</si>
  <si>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niestacjonarnych ponad 0,6x50%=30% z ogólnej liczby pkt. ECTS)</t>
    </r>
  </si>
  <si>
    <t>A.2</t>
  </si>
  <si>
    <t>w semestrze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</si>
</sst>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"/>
    <numFmt numFmtId="165" formatCode="#\."/>
    <numFmt numFmtId="166" formatCode="0;;;@"/>
  </numFmts>
  <fonts count="56" x14ac:knownFonts="1">
    <font>
      <sz val="10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 CE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2"/>
      <name val="Arial CE"/>
      <charset val="238"/>
    </font>
    <font>
      <sz val="11"/>
      <name val="Times New Roman CE"/>
      <family val="1"/>
      <charset val="238"/>
    </font>
    <font>
      <b/>
      <sz val="11"/>
      <color indexed="10"/>
      <name val="Arial CE"/>
      <family val="2"/>
      <charset val="238"/>
    </font>
    <font>
      <sz val="12"/>
      <color indexed="10"/>
      <name val="Arial CE"/>
      <family val="2"/>
      <charset val="238"/>
    </font>
    <font>
      <sz val="12"/>
      <name val="Arial CE"/>
      <charset val="238"/>
    </font>
    <font>
      <b/>
      <sz val="11"/>
      <name val="Times New Roman CE"/>
      <family val="1"/>
      <charset val="238"/>
    </font>
    <font>
      <sz val="12"/>
      <name val="Times New Roman CE"/>
      <family val="1"/>
      <charset val="238"/>
    </font>
    <font>
      <sz val="11"/>
      <name val="Times New Roman CE"/>
      <charset val="238"/>
    </font>
    <font>
      <sz val="11"/>
      <color indexed="10"/>
      <name val="Times New Roman CE"/>
      <charset val="238"/>
    </font>
    <font>
      <sz val="10"/>
      <name val="Times New Roman CE"/>
      <charset val="238"/>
    </font>
    <font>
      <sz val="12"/>
      <name val="Bookman Old Style"/>
      <family val="1"/>
      <charset val="238"/>
    </font>
    <font>
      <sz val="12"/>
      <color indexed="8"/>
      <name val="Arial CE"/>
      <family val="2"/>
      <charset val="238"/>
    </font>
    <font>
      <b/>
      <sz val="12"/>
      <name val="Bookman Old Style"/>
      <family val="1"/>
      <charset val="238"/>
    </font>
    <font>
      <vertAlign val="superscript"/>
      <sz val="12"/>
      <name val="Arial CE"/>
      <family val="2"/>
      <charset val="238"/>
    </font>
    <font>
      <sz val="10"/>
      <name val="Bookman Old Style"/>
      <family val="1"/>
      <charset val="238"/>
    </font>
    <font>
      <b/>
      <sz val="28"/>
      <name val="Bookman Old Style"/>
      <family val="1"/>
      <charset val="238"/>
    </font>
    <font>
      <i/>
      <sz val="12"/>
      <name val="Bookman Old Style"/>
      <family val="1"/>
      <charset val="238"/>
    </font>
    <font>
      <vertAlign val="superscript"/>
      <sz val="12"/>
      <name val="Arial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28"/>
      <color indexed="10"/>
      <name val="Bookman Old Style"/>
      <family val="1"/>
      <charset val="238"/>
    </font>
    <font>
      <sz val="12"/>
      <name val="Bookman Old Style"/>
      <family val="1"/>
    </font>
    <font>
      <b/>
      <sz val="28"/>
      <name val="Bookman Old Style"/>
      <family val="1"/>
    </font>
    <font>
      <b/>
      <sz val="12"/>
      <name val="Bookman Old Style"/>
      <family val="1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10"/>
      <name val="Times New Roman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8.5"/>
      <name val="Arial CE"/>
      <family val="2"/>
      <charset val="238"/>
    </font>
    <font>
      <sz val="12"/>
      <color rgb="FFFF0000"/>
      <name val="Arial CE"/>
      <family val="2"/>
      <charset val="238"/>
    </font>
    <font>
      <b/>
      <sz val="11"/>
      <name val="Times New Roman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b/>
      <sz val="14"/>
      <name val="Cambria"/>
      <family val="1"/>
      <charset val="238"/>
    </font>
    <font>
      <i/>
      <sz val="12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sz val="16"/>
      <color rgb="FFFF0000"/>
      <name val="Cambria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rgb="FFFF6600"/>
        <bgColor indexed="64"/>
      </patternFill>
    </fill>
  </fills>
  <borders count="1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2">
    <xf numFmtId="0" fontId="0" fillId="0" borderId="0" xfId="0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13" fillId="0" borderId="8" xfId="0" applyFont="1" applyBorder="1" applyAlignment="1">
      <alignment horizontal="right" vertical="center"/>
    </xf>
    <xf numFmtId="0" fontId="3" fillId="0" borderId="8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1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5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23" xfId="0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0" fillId="4" borderId="31" xfId="0" applyFill="1" applyBorder="1" applyAlignment="1">
      <alignment vertical="center"/>
    </xf>
    <xf numFmtId="0" fontId="0" fillId="4" borderId="32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28" xfId="0" applyFill="1" applyBorder="1" applyAlignment="1">
      <alignment vertical="center"/>
    </xf>
    <xf numFmtId="0" fontId="0" fillId="4" borderId="35" xfId="0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 vertical="center" wrapText="1"/>
    </xf>
    <xf numFmtId="0" fontId="0" fillId="0" borderId="29" xfId="0" applyBorder="1" applyAlignment="1">
      <alignment vertical="center"/>
    </xf>
    <xf numFmtId="0" fontId="6" fillId="2" borderId="3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19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15" fillId="0" borderId="48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5" fillId="0" borderId="50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7" fillId="0" borderId="21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9" fillId="5" borderId="15" xfId="0" applyFont="1" applyFill="1" applyBorder="1" applyAlignment="1">
      <alignment vertical="center"/>
    </xf>
    <xf numFmtId="0" fontId="0" fillId="0" borderId="28" xfId="0" applyBorder="1" applyAlignment="1">
      <alignment vertical="center"/>
    </xf>
    <xf numFmtId="0" fontId="9" fillId="0" borderId="8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2" borderId="40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14" fillId="0" borderId="54" xfId="0" applyFont="1" applyBorder="1" applyAlignment="1">
      <alignment vertical="center"/>
    </xf>
    <xf numFmtId="0" fontId="0" fillId="4" borderId="55" xfId="0" applyFill="1" applyBorder="1" applyAlignment="1">
      <alignment horizontal="center" vertical="center"/>
    </xf>
    <xf numFmtId="0" fontId="23" fillId="0" borderId="2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20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7" fillId="0" borderId="21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20" xfId="0" applyFont="1" applyBorder="1" applyAlignment="1">
      <alignment vertical="center"/>
    </xf>
    <xf numFmtId="0" fontId="21" fillId="0" borderId="57" xfId="0" applyFont="1" applyBorder="1" applyAlignment="1">
      <alignment horizontal="left" vertical="center"/>
    </xf>
    <xf numFmtId="0" fontId="21" fillId="0" borderId="48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3" fillId="0" borderId="8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17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0" fillId="0" borderId="0" xfId="0" applyBorder="1" applyAlignment="1">
      <alignment horizontal="center"/>
    </xf>
    <xf numFmtId="0" fontId="0" fillId="0" borderId="22" xfId="0" applyBorder="1"/>
    <xf numFmtId="0" fontId="0" fillId="0" borderId="0" xfId="0" applyBorder="1"/>
    <xf numFmtId="0" fontId="0" fillId="0" borderId="58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58" xfId="0" applyBorder="1" applyAlignment="1"/>
    <xf numFmtId="0" fontId="0" fillId="0" borderId="37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/>
    <xf numFmtId="0" fontId="0" fillId="0" borderId="19" xfId="0" applyBorder="1" applyAlignment="1">
      <alignment horizontal="center"/>
    </xf>
    <xf numFmtId="0" fontId="0" fillId="0" borderId="23" xfId="0" applyBorder="1"/>
    <xf numFmtId="0" fontId="0" fillId="0" borderId="10" xfId="0" applyBorder="1"/>
    <xf numFmtId="0" fontId="0" fillId="0" borderId="26" xfId="0" applyBorder="1" applyAlignment="1">
      <alignment horizontal="center"/>
    </xf>
    <xf numFmtId="0" fontId="0" fillId="7" borderId="30" xfId="0" applyFill="1" applyBorder="1"/>
    <xf numFmtId="0" fontId="0" fillId="0" borderId="17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7" borderId="0" xfId="0" applyFill="1" applyBorder="1"/>
    <xf numFmtId="0" fontId="0" fillId="0" borderId="18" xfId="0" applyBorder="1" applyAlignment="1"/>
    <xf numFmtId="0" fontId="0" fillId="0" borderId="37" xfId="0" applyBorder="1" applyAlignment="1"/>
    <xf numFmtId="0" fontId="0" fillId="7" borderId="59" xfId="0" applyFill="1" applyBorder="1"/>
    <xf numFmtId="0" fontId="0" fillId="0" borderId="23" xfId="0" applyBorder="1" applyAlignment="1">
      <alignment horizontal="center"/>
    </xf>
    <xf numFmtId="0" fontId="0" fillId="0" borderId="19" xfId="0" applyBorder="1"/>
    <xf numFmtId="0" fontId="0" fillId="0" borderId="15" xfId="0" applyBorder="1"/>
    <xf numFmtId="0" fontId="0" fillId="0" borderId="18" xfId="0" applyBorder="1"/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9" fillId="0" borderId="52" xfId="0" applyFont="1" applyFill="1" applyBorder="1" applyAlignment="1">
      <alignment vertical="center"/>
    </xf>
    <xf numFmtId="0" fontId="6" fillId="0" borderId="62" xfId="0" applyFont="1" applyFill="1" applyBorder="1" applyAlignment="1">
      <alignment vertical="center"/>
    </xf>
    <xf numFmtId="0" fontId="9" fillId="0" borderId="60" xfId="0" applyFont="1" applyFill="1" applyBorder="1" applyAlignment="1">
      <alignment vertical="center"/>
    </xf>
    <xf numFmtId="0" fontId="9" fillId="0" borderId="26" xfId="0" applyFont="1" applyFill="1" applyBorder="1" applyAlignment="1">
      <alignment vertical="center"/>
    </xf>
    <xf numFmtId="0" fontId="6" fillId="0" borderId="64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65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0" fontId="9" fillId="0" borderId="26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6" fillId="0" borderId="64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6" fillId="0" borderId="15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0" fontId="6" fillId="0" borderId="65" xfId="0" applyFont="1" applyFill="1" applyBorder="1" applyAlignment="1">
      <alignment horizontal="left" vertical="center"/>
    </xf>
    <xf numFmtId="0" fontId="0" fillId="3" borderId="46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7" fillId="3" borderId="66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vertical="center"/>
    </xf>
    <xf numFmtId="0" fontId="6" fillId="0" borderId="65" xfId="0" applyFont="1" applyBorder="1" applyAlignment="1">
      <alignment vertical="center"/>
    </xf>
    <xf numFmtId="165" fontId="6" fillId="0" borderId="6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9" fillId="0" borderId="10" xfId="0" applyFont="1" applyBorder="1"/>
    <xf numFmtId="0" fontId="36" fillId="0" borderId="10" xfId="0" applyFont="1" applyBorder="1"/>
    <xf numFmtId="0" fontId="9" fillId="0" borderId="2" xfId="0" applyFont="1" applyBorder="1" applyAlignment="1">
      <alignment vertical="center"/>
    </xf>
    <xf numFmtId="0" fontId="9" fillId="0" borderId="7" xfId="0" applyFont="1" applyBorder="1"/>
    <xf numFmtId="0" fontId="36" fillId="0" borderId="19" xfId="0" applyFont="1" applyBorder="1" applyAlignment="1">
      <alignment vertical="center"/>
    </xf>
    <xf numFmtId="0" fontId="35" fillId="0" borderId="60" xfId="0" applyFont="1" applyFill="1" applyBorder="1" applyAlignment="1">
      <alignment vertical="center"/>
    </xf>
    <xf numFmtId="0" fontId="35" fillId="0" borderId="26" xfId="0" applyFont="1" applyFill="1" applyBorder="1" applyAlignment="1">
      <alignment vertical="center"/>
    </xf>
    <xf numFmtId="0" fontId="35" fillId="0" borderId="17" xfId="0" applyFont="1" applyFill="1" applyBorder="1" applyAlignment="1">
      <alignment vertical="center"/>
    </xf>
    <xf numFmtId="0" fontId="38" fillId="0" borderId="17" xfId="0" applyFont="1" applyFill="1" applyBorder="1" applyAlignment="1">
      <alignment vertical="center"/>
    </xf>
    <xf numFmtId="0" fontId="38" fillId="0" borderId="17" xfId="0" applyFont="1" applyFill="1" applyBorder="1" applyAlignment="1">
      <alignment horizontal="left" vertical="center"/>
    </xf>
    <xf numFmtId="0" fontId="38" fillId="0" borderId="26" xfId="0" applyFont="1" applyFill="1" applyBorder="1" applyAlignment="1">
      <alignment vertical="center"/>
    </xf>
    <xf numFmtId="0" fontId="38" fillId="0" borderId="65" xfId="0" applyFont="1" applyFill="1" applyBorder="1" applyAlignment="1">
      <alignment vertical="center"/>
    </xf>
    <xf numFmtId="0" fontId="38" fillId="0" borderId="10" xfId="0" applyFont="1" applyBorder="1"/>
    <xf numFmtId="0" fontId="38" fillId="0" borderId="64" xfId="0" applyFont="1" applyFill="1" applyBorder="1" applyAlignment="1">
      <alignment vertical="center"/>
    </xf>
    <xf numFmtId="0" fontId="38" fillId="0" borderId="11" xfId="0" applyFont="1" applyBorder="1"/>
    <xf numFmtId="0" fontId="35" fillId="0" borderId="15" xfId="0" applyFont="1" applyFill="1" applyBorder="1" applyAlignment="1">
      <alignment vertical="center" wrapText="1"/>
    </xf>
    <xf numFmtId="0" fontId="37" fillId="0" borderId="15" xfId="0" applyFont="1" applyFill="1" applyBorder="1" applyAlignment="1">
      <alignment vertical="center" wrapText="1"/>
    </xf>
    <xf numFmtId="0" fontId="35" fillId="0" borderId="10" xfId="0" applyFont="1" applyFill="1" applyBorder="1" applyAlignment="1">
      <alignment horizontal="left" vertical="center"/>
    </xf>
    <xf numFmtId="0" fontId="35" fillId="0" borderId="11" xfId="0" applyFont="1" applyFill="1" applyBorder="1" applyAlignment="1">
      <alignment vertical="center" wrapText="1"/>
    </xf>
    <xf numFmtId="0" fontId="37" fillId="0" borderId="17" xfId="0" applyFont="1" applyFill="1" applyBorder="1" applyAlignment="1">
      <alignment vertical="center" wrapText="1"/>
    </xf>
    <xf numFmtId="0" fontId="35" fillId="0" borderId="65" xfId="0" applyFont="1" applyFill="1" applyBorder="1" applyAlignment="1">
      <alignment vertical="center"/>
    </xf>
    <xf numFmtId="0" fontId="38" fillId="0" borderId="60" xfId="0" applyFont="1" applyFill="1" applyBorder="1" applyAlignment="1">
      <alignment vertical="center"/>
    </xf>
    <xf numFmtId="0" fontId="38" fillId="0" borderId="26" xfId="0" applyFont="1" applyFill="1" applyBorder="1" applyAlignment="1">
      <alignment horizontal="left" vertical="center"/>
    </xf>
    <xf numFmtId="0" fontId="35" fillId="0" borderId="17" xfId="0" applyFont="1" applyFill="1" applyBorder="1" applyAlignment="1">
      <alignment horizontal="left" vertical="center" wrapText="1"/>
    </xf>
    <xf numFmtId="0" fontId="35" fillId="0" borderId="26" xfId="0" applyFont="1" applyFill="1" applyBorder="1" applyAlignment="1">
      <alignment horizontal="left" vertical="center"/>
    </xf>
    <xf numFmtId="0" fontId="35" fillId="0" borderId="18" xfId="0" applyFont="1" applyBorder="1" applyAlignment="1">
      <alignment vertical="center"/>
    </xf>
    <xf numFmtId="0" fontId="35" fillId="0" borderId="65" xfId="0" applyFont="1" applyBorder="1" applyAlignment="1">
      <alignment vertical="center"/>
    </xf>
    <xf numFmtId="0" fontId="35" fillId="0" borderId="64" xfId="0" applyFont="1" applyFill="1" applyBorder="1" applyAlignment="1">
      <alignment horizontal="left" vertical="center"/>
    </xf>
    <xf numFmtId="0" fontId="35" fillId="0" borderId="11" xfId="0" applyFont="1" applyFill="1" applyBorder="1" applyAlignment="1">
      <alignment horizontal="left" vertical="center"/>
    </xf>
    <xf numFmtId="0" fontId="35" fillId="0" borderId="3" xfId="0" applyFont="1" applyFill="1" applyBorder="1" applyAlignment="1">
      <alignment horizontal="left" vertical="center"/>
    </xf>
    <xf numFmtId="0" fontId="35" fillId="0" borderId="17" xfId="0" applyFont="1" applyFill="1" applyBorder="1" applyAlignment="1">
      <alignment horizontal="left" vertical="center"/>
    </xf>
    <xf numFmtId="0" fontId="35" fillId="0" borderId="65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5" fillId="0" borderId="19" xfId="0" applyFont="1" applyBorder="1" applyAlignment="1">
      <alignment vertical="center"/>
    </xf>
    <xf numFmtId="0" fontId="35" fillId="0" borderId="22" xfId="0" applyFont="1" applyBorder="1" applyAlignment="1">
      <alignment vertical="center"/>
    </xf>
    <xf numFmtId="0" fontId="35" fillId="0" borderId="10" xfId="0" applyFont="1" applyFill="1" applyBorder="1" applyAlignment="1">
      <alignment horizontal="center" vertical="center" wrapText="1"/>
    </xf>
    <xf numFmtId="0" fontId="35" fillId="0" borderId="10" xfId="0" applyFont="1" applyBorder="1"/>
    <xf numFmtId="0" fontId="35" fillId="0" borderId="23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2" xfId="0" applyFont="1" applyBorder="1"/>
    <xf numFmtId="0" fontId="35" fillId="0" borderId="26" xfId="0" applyFont="1" applyBorder="1" applyAlignment="1">
      <alignment vertical="center"/>
    </xf>
    <xf numFmtId="0" fontId="35" fillId="0" borderId="15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37" fillId="0" borderId="15" xfId="0" applyFont="1" applyFill="1" applyBorder="1" applyAlignment="1">
      <alignment horizontal="left" vertical="center" wrapText="1"/>
    </xf>
    <xf numFmtId="0" fontId="37" fillId="0" borderId="23" xfId="0" applyFont="1" applyFill="1" applyBorder="1" applyAlignment="1">
      <alignment horizontal="left" vertical="center" wrapText="1"/>
    </xf>
    <xf numFmtId="0" fontId="36" fillId="0" borderId="22" xfId="0" applyFont="1" applyBorder="1" applyAlignment="1">
      <alignment vertical="center"/>
    </xf>
    <xf numFmtId="0" fontId="36" fillId="0" borderId="23" xfId="0" applyFont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6" fillId="0" borderId="15" xfId="0" applyFont="1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6" fillId="2" borderId="59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7" borderId="19" xfId="0" applyFill="1" applyBorder="1"/>
    <xf numFmtId="0" fontId="0" fillId="7" borderId="22" xfId="0" applyFill="1" applyBorder="1"/>
    <xf numFmtId="0" fontId="0" fillId="3" borderId="25" xfId="0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0" fillId="0" borderId="0" xfId="0" applyFont="1" applyFill="1" applyBorder="1" applyAlignment="1">
      <alignment vertical="center"/>
    </xf>
    <xf numFmtId="0" fontId="7" fillId="3" borderId="109" xfId="0" applyFont="1" applyFill="1" applyBorder="1" applyAlignment="1">
      <alignment horizontal="left" vertical="center"/>
    </xf>
    <xf numFmtId="0" fontId="7" fillId="3" borderId="108" xfId="0" applyFont="1" applyFill="1" applyBorder="1" applyAlignment="1">
      <alignment horizontal="center" vertical="center"/>
    </xf>
    <xf numFmtId="0" fontId="9" fillId="0" borderId="91" xfId="0" applyFont="1" applyFill="1" applyBorder="1" applyAlignment="1">
      <alignment vertical="center"/>
    </xf>
    <xf numFmtId="0" fontId="7" fillId="3" borderId="111" xfId="0" applyFont="1" applyFill="1" applyBorder="1" applyAlignment="1">
      <alignment horizontal="left" vertical="center"/>
    </xf>
    <xf numFmtId="0" fontId="7" fillId="3" borderId="110" xfId="0" applyFont="1" applyFill="1" applyBorder="1" applyAlignment="1">
      <alignment horizontal="left" vertical="center"/>
    </xf>
    <xf numFmtId="0" fontId="7" fillId="3" borderId="113" xfId="0" applyFont="1" applyFill="1" applyBorder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21" fillId="0" borderId="21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21" fillId="0" borderId="8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0" fillId="0" borderId="46" xfId="0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left" vertical="center"/>
    </xf>
    <xf numFmtId="0" fontId="21" fillId="0" borderId="8" xfId="0" applyFont="1" applyBorder="1" applyAlignment="1">
      <alignment horizontal="center" vertical="center"/>
    </xf>
    <xf numFmtId="0" fontId="7" fillId="3" borderId="25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19" xfId="0" applyFont="1" applyBorder="1"/>
    <xf numFmtId="0" fontId="0" fillId="0" borderId="22" xfId="0" applyFont="1" applyBorder="1"/>
    <xf numFmtId="0" fontId="0" fillId="0" borderId="23" xfId="0" applyFont="1" applyBorder="1"/>
    <xf numFmtId="0" fontId="0" fillId="0" borderId="15" xfId="0" applyFont="1" applyBorder="1"/>
    <xf numFmtId="0" fontId="0" fillId="0" borderId="0" xfId="0" applyFont="1"/>
    <xf numFmtId="0" fontId="0" fillId="0" borderId="15" xfId="0" applyFont="1" applyFill="1" applyBorder="1" applyAlignment="1">
      <alignment horizontal="center"/>
    </xf>
    <xf numFmtId="0" fontId="0" fillId="0" borderId="19" xfId="0" applyFont="1" applyFill="1" applyBorder="1"/>
    <xf numFmtId="0" fontId="0" fillId="0" borderId="22" xfId="0" applyFont="1" applyFill="1" applyBorder="1"/>
    <xf numFmtId="0" fontId="0" fillId="0" borderId="23" xfId="0" applyFont="1" applyFill="1" applyBorder="1"/>
    <xf numFmtId="0" fontId="0" fillId="0" borderId="15" xfId="0" applyFont="1" applyFill="1" applyBorder="1"/>
    <xf numFmtId="0" fontId="0" fillId="0" borderId="0" xfId="0" applyFont="1" applyFill="1"/>
    <xf numFmtId="0" fontId="0" fillId="0" borderId="15" xfId="0" applyFill="1" applyBorder="1" applyAlignment="1">
      <alignment horizontal="center"/>
    </xf>
    <xf numFmtId="0" fontId="36" fillId="0" borderId="19" xfId="0" applyFont="1" applyFill="1" applyBorder="1" applyAlignment="1">
      <alignment vertical="center"/>
    </xf>
    <xf numFmtId="0" fontId="36" fillId="0" borderId="54" xfId="0" applyFont="1" applyFill="1" applyBorder="1" applyAlignment="1">
      <alignment vertical="center"/>
    </xf>
    <xf numFmtId="0" fontId="36" fillId="0" borderId="10" xfId="0" applyFont="1" applyFill="1" applyBorder="1"/>
    <xf numFmtId="0" fontId="0" fillId="0" borderId="15" xfId="0" applyFill="1" applyBorder="1"/>
    <xf numFmtId="0" fontId="0" fillId="0" borderId="0" xfId="0" applyFill="1"/>
    <xf numFmtId="0" fontId="9" fillId="0" borderId="18" xfId="0" applyFont="1" applyFill="1" applyBorder="1" applyAlignment="1">
      <alignment vertical="center"/>
    </xf>
    <xf numFmtId="0" fontId="9" fillId="0" borderId="58" xfId="0" applyFont="1" applyFill="1" applyBorder="1" applyAlignment="1">
      <alignment vertical="center"/>
    </xf>
    <xf numFmtId="0" fontId="9" fillId="0" borderId="37" xfId="0" applyFont="1" applyFill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6" fillId="0" borderId="60" xfId="0" applyFont="1" applyFill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45" fillId="0" borderId="0" xfId="0" applyFont="1" applyBorder="1" applyAlignment="1">
      <alignment vertical="center"/>
    </xf>
    <xf numFmtId="0" fontId="46" fillId="0" borderId="0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5" fillId="0" borderId="21" xfId="0" applyFont="1" applyBorder="1" applyAlignment="1">
      <alignment vertical="center"/>
    </xf>
    <xf numFmtId="0" fontId="45" fillId="0" borderId="46" xfId="0" applyFont="1" applyBorder="1" applyAlignment="1">
      <alignment vertical="center"/>
    </xf>
    <xf numFmtId="0" fontId="45" fillId="0" borderId="50" xfId="0" applyFont="1" applyBorder="1" applyAlignment="1">
      <alignment vertical="center"/>
    </xf>
    <xf numFmtId="0" fontId="45" fillId="0" borderId="28" xfId="0" applyFont="1" applyBorder="1" applyAlignment="1">
      <alignment vertical="center"/>
    </xf>
    <xf numFmtId="0" fontId="45" fillId="0" borderId="8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3" fillId="0" borderId="25" xfId="0" applyFont="1" applyBorder="1" applyAlignment="1">
      <alignment vertical="center"/>
    </xf>
    <xf numFmtId="0" fontId="53" fillId="0" borderId="66" xfId="0" applyFont="1" applyBorder="1" applyAlignment="1">
      <alignment vertical="center"/>
    </xf>
    <xf numFmtId="0" fontId="53" fillId="0" borderId="25" xfId="0" applyFont="1" applyBorder="1" applyAlignment="1">
      <alignment horizontal="center" vertical="center"/>
    </xf>
    <xf numFmtId="0" fontId="23" fillId="0" borderId="50" xfId="0" applyFont="1" applyBorder="1" applyAlignment="1">
      <alignment vertical="center"/>
    </xf>
    <xf numFmtId="0" fontId="23" fillId="0" borderId="46" xfId="0" applyFont="1" applyBorder="1" applyAlignment="1">
      <alignment vertical="center"/>
    </xf>
    <xf numFmtId="0" fontId="23" fillId="0" borderId="47" xfId="0" applyFont="1" applyBorder="1" applyAlignment="1">
      <alignment vertical="center"/>
    </xf>
    <xf numFmtId="0" fontId="21" fillId="0" borderId="28" xfId="0" applyFont="1" applyBorder="1" applyAlignment="1">
      <alignment vertical="center"/>
    </xf>
    <xf numFmtId="0" fontId="21" fillId="0" borderId="29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23" fillId="0" borderId="29" xfId="0" applyFont="1" applyBorder="1" applyAlignment="1">
      <alignment vertical="center"/>
    </xf>
    <xf numFmtId="0" fontId="9" fillId="0" borderId="62" xfId="0" applyFont="1" applyFill="1" applyBorder="1" applyAlignment="1">
      <alignment vertical="center"/>
    </xf>
    <xf numFmtId="0" fontId="47" fillId="0" borderId="0" xfId="0" applyFont="1" applyBorder="1" applyAlignment="1">
      <alignment horizontal="left" vertical="center"/>
    </xf>
    <xf numFmtId="0" fontId="46" fillId="0" borderId="0" xfId="0" applyFont="1" applyBorder="1" applyAlignment="1">
      <alignment horizontal="left" vertical="center"/>
    </xf>
    <xf numFmtId="0" fontId="46" fillId="0" borderId="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7" fillId="0" borderId="0" xfId="0" applyFont="1" applyBorder="1" applyAlignment="1">
      <alignment horizontal="left" vertical="center"/>
    </xf>
    <xf numFmtId="0" fontId="46" fillId="0" borderId="0" xfId="0" applyFont="1" applyBorder="1" applyAlignment="1">
      <alignment horizontal="left" vertical="center"/>
    </xf>
    <xf numFmtId="0" fontId="9" fillId="0" borderId="63" xfId="0" applyFont="1" applyFill="1" applyBorder="1" applyAlignment="1">
      <alignment vertical="center"/>
    </xf>
    <xf numFmtId="0" fontId="9" fillId="0" borderId="64" xfId="0" applyFont="1" applyFill="1" applyBorder="1" applyAlignment="1">
      <alignment vertical="center"/>
    </xf>
    <xf numFmtId="0" fontId="9" fillId="0" borderId="65" xfId="0" applyFont="1" applyFill="1" applyBorder="1" applyAlignment="1">
      <alignment horizontal="left" vertical="center"/>
    </xf>
    <xf numFmtId="0" fontId="9" fillId="0" borderId="64" xfId="0" applyFont="1" applyFill="1" applyBorder="1" applyAlignment="1">
      <alignment horizontal="left" vertical="center"/>
    </xf>
    <xf numFmtId="0" fontId="6" fillId="2" borderId="91" xfId="0" applyFont="1" applyFill="1" applyBorder="1" applyAlignment="1">
      <alignment horizontal="center" vertical="center"/>
    </xf>
    <xf numFmtId="0" fontId="6" fillId="0" borderId="91" xfId="0" applyFont="1" applyFill="1" applyBorder="1" applyAlignment="1">
      <alignment horizontal="center" vertical="center"/>
    </xf>
    <xf numFmtId="0" fontId="9" fillId="0" borderId="64" xfId="0" applyFont="1" applyBorder="1" applyAlignment="1">
      <alignment vertical="center"/>
    </xf>
    <xf numFmtId="0" fontId="9" fillId="0" borderId="19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6" fillId="0" borderId="59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68" xfId="0" applyFont="1" applyFill="1" applyBorder="1" applyAlignment="1">
      <alignment vertical="center"/>
    </xf>
    <xf numFmtId="0" fontId="6" fillId="0" borderId="60" xfId="0" applyFont="1" applyFill="1" applyBorder="1" applyAlignment="1">
      <alignment vertical="center"/>
    </xf>
    <xf numFmtId="0" fontId="6" fillId="0" borderId="67" xfId="0" applyFont="1" applyFill="1" applyBorder="1" applyAlignment="1">
      <alignment vertical="center"/>
    </xf>
    <xf numFmtId="166" fontId="6" fillId="0" borderId="26" xfId="0" applyNumberFormat="1" applyFont="1" applyFill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40" xfId="0" applyNumberFormat="1" applyFont="1" applyBorder="1" applyAlignment="1">
      <alignment horizontal="center" vertical="center"/>
    </xf>
    <xf numFmtId="166" fontId="6" fillId="0" borderId="36" xfId="0" applyNumberFormat="1" applyFont="1" applyBorder="1" applyAlignment="1">
      <alignment horizontal="center" vertical="center"/>
    </xf>
    <xf numFmtId="166" fontId="6" fillId="0" borderId="9" xfId="0" applyNumberFormat="1" applyFont="1" applyFill="1" applyBorder="1" applyAlignment="1">
      <alignment horizontal="center" vertical="center"/>
    </xf>
    <xf numFmtId="166" fontId="6" fillId="0" borderId="40" xfId="0" applyNumberFormat="1" applyFont="1" applyFill="1" applyBorder="1" applyAlignment="1">
      <alignment horizontal="center" vertical="center"/>
    </xf>
    <xf numFmtId="166" fontId="6" fillId="0" borderId="36" xfId="0" applyNumberFormat="1" applyFont="1" applyFill="1" applyBorder="1" applyAlignment="1">
      <alignment horizontal="center" vertical="center"/>
    </xf>
    <xf numFmtId="166" fontId="6" fillId="0" borderId="6" xfId="0" applyNumberFormat="1" applyFont="1" applyFill="1" applyBorder="1" applyAlignment="1">
      <alignment horizontal="center" vertical="center"/>
    </xf>
    <xf numFmtId="166" fontId="6" fillId="0" borderId="15" xfId="0" applyNumberFormat="1" applyFont="1" applyBorder="1" applyAlignment="1">
      <alignment horizontal="center" vertical="center"/>
    </xf>
    <xf numFmtId="166" fontId="6" fillId="0" borderId="19" xfId="0" applyNumberFormat="1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14" xfId="0" applyNumberFormat="1" applyFont="1" applyBorder="1" applyAlignment="1">
      <alignment horizontal="center" vertical="center"/>
    </xf>
    <xf numFmtId="166" fontId="6" fillId="0" borderId="15" xfId="0" applyNumberFormat="1" applyFont="1" applyFill="1" applyBorder="1" applyAlignment="1">
      <alignment horizontal="center" vertical="center"/>
    </xf>
    <xf numFmtId="166" fontId="6" fillId="0" borderId="14" xfId="0" applyNumberFormat="1" applyFont="1" applyFill="1" applyBorder="1" applyAlignment="1">
      <alignment horizontal="center" vertical="center"/>
    </xf>
    <xf numFmtId="166" fontId="6" fillId="0" borderId="23" xfId="0" applyNumberFormat="1" applyFont="1" applyBorder="1" applyAlignment="1">
      <alignment horizontal="center" vertical="center"/>
    </xf>
    <xf numFmtId="166" fontId="6" fillId="0" borderId="23" xfId="0" applyNumberFormat="1" applyFont="1" applyFill="1" applyBorder="1" applyAlignment="1">
      <alignment horizontal="center" vertical="center"/>
    </xf>
    <xf numFmtId="166" fontId="6" fillId="0" borderId="19" xfId="0" applyNumberFormat="1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/>
    </xf>
    <xf numFmtId="166" fontId="6" fillId="0" borderId="16" xfId="0" applyNumberFormat="1" applyFont="1" applyBorder="1" applyAlignment="1">
      <alignment horizontal="center" vertical="center"/>
    </xf>
    <xf numFmtId="166" fontId="6" fillId="0" borderId="17" xfId="0" applyNumberFormat="1" applyFont="1" applyBorder="1" applyAlignment="1">
      <alignment horizontal="center" vertical="center"/>
    </xf>
    <xf numFmtId="166" fontId="6" fillId="0" borderId="18" xfId="0" applyNumberFormat="1" applyFont="1" applyBorder="1" applyAlignment="1">
      <alignment horizontal="center" vertical="center"/>
    </xf>
    <xf numFmtId="166" fontId="6" fillId="0" borderId="12" xfId="0" applyNumberFormat="1" applyFont="1" applyBorder="1" applyAlignment="1">
      <alignment horizontal="center" vertical="center"/>
    </xf>
    <xf numFmtId="166" fontId="6" fillId="0" borderId="17" xfId="0" applyNumberFormat="1" applyFont="1" applyFill="1" applyBorder="1" applyAlignment="1">
      <alignment horizontal="center" vertical="center"/>
    </xf>
    <xf numFmtId="166" fontId="6" fillId="0" borderId="37" xfId="0" applyNumberFormat="1" applyFont="1" applyFill="1" applyBorder="1" applyAlignment="1">
      <alignment horizontal="center" vertical="center"/>
    </xf>
    <xf numFmtId="166" fontId="6" fillId="0" borderId="37" xfId="0" applyNumberFormat="1" applyFont="1" applyBorder="1" applyAlignment="1">
      <alignment horizontal="center" vertical="center"/>
    </xf>
    <xf numFmtId="166" fontId="6" fillId="0" borderId="16" xfId="0" applyNumberFormat="1" applyFont="1" applyFill="1" applyBorder="1" applyAlignment="1">
      <alignment horizontal="center" vertical="center"/>
    </xf>
    <xf numFmtId="166" fontId="0" fillId="4" borderId="55" xfId="0" applyNumberFormat="1" applyFill="1" applyBorder="1" applyAlignment="1">
      <alignment horizontal="center" vertical="center"/>
    </xf>
    <xf numFmtId="166" fontId="0" fillId="4" borderId="32" xfId="0" applyNumberFormat="1" applyFill="1" applyBorder="1" applyAlignment="1">
      <alignment horizontal="center" vertical="center"/>
    </xf>
    <xf numFmtId="166" fontId="0" fillId="4" borderId="35" xfId="0" applyNumberFormat="1" applyFill="1" applyBorder="1" applyAlignment="1">
      <alignment horizontal="center" vertical="center"/>
    </xf>
    <xf numFmtId="166" fontId="0" fillId="4" borderId="33" xfId="0" applyNumberFormat="1" applyFill="1" applyBorder="1" applyAlignment="1">
      <alignment horizontal="center" vertical="center"/>
    </xf>
    <xf numFmtId="166" fontId="6" fillId="0" borderId="49" xfId="0" applyNumberFormat="1" applyFont="1" applyBorder="1" applyAlignment="1">
      <alignment horizontal="center" vertical="center"/>
    </xf>
    <xf numFmtId="166" fontId="6" fillId="0" borderId="49" xfId="0" applyNumberFormat="1" applyFont="1" applyFill="1" applyBorder="1" applyAlignment="1">
      <alignment horizontal="center" vertical="center"/>
    </xf>
    <xf numFmtId="166" fontId="6" fillId="0" borderId="9" xfId="0" quotePrefix="1" applyNumberFormat="1" applyFont="1" applyBorder="1" applyAlignment="1">
      <alignment horizontal="center" vertical="center"/>
    </xf>
    <xf numFmtId="166" fontId="6" fillId="0" borderId="44" xfId="0" applyNumberFormat="1" applyFont="1" applyBorder="1" applyAlignment="1">
      <alignment horizontal="center" vertical="center"/>
    </xf>
    <xf numFmtId="166" fontId="6" fillId="5" borderId="9" xfId="0" applyNumberFormat="1" applyFont="1" applyFill="1" applyBorder="1" applyAlignment="1">
      <alignment horizontal="center" vertical="center"/>
    </xf>
    <xf numFmtId="166" fontId="6" fillId="2" borderId="40" xfId="0" applyNumberFormat="1" applyFont="1" applyFill="1" applyBorder="1" applyAlignment="1">
      <alignment horizontal="center" vertical="center"/>
    </xf>
    <xf numFmtId="166" fontId="6" fillId="2" borderId="36" xfId="0" applyNumberFormat="1" applyFont="1" applyFill="1" applyBorder="1" applyAlignment="1">
      <alignment horizontal="center" vertical="center"/>
    </xf>
    <xf numFmtId="166" fontId="6" fillId="5" borderId="49" xfId="0" applyNumberFormat="1" applyFont="1" applyFill="1" applyBorder="1" applyAlignment="1">
      <alignment horizontal="center" vertical="center"/>
    </xf>
    <xf numFmtId="166" fontId="6" fillId="2" borderId="49" xfId="0" applyNumberFormat="1" applyFont="1" applyFill="1" applyBorder="1" applyAlignment="1">
      <alignment horizontal="center" vertical="center"/>
    </xf>
    <xf numFmtId="166" fontId="6" fillId="2" borderId="6" xfId="0" applyNumberFormat="1" applyFont="1" applyFill="1" applyBorder="1" applyAlignment="1">
      <alignment horizontal="center" vertical="center"/>
    </xf>
    <xf numFmtId="166" fontId="6" fillId="2" borderId="15" xfId="0" applyNumberFormat="1" applyFont="1" applyFill="1" applyBorder="1" applyAlignment="1">
      <alignment horizontal="center" vertical="center"/>
    </xf>
    <xf numFmtId="166" fontId="6" fillId="2" borderId="14" xfId="0" applyNumberFormat="1" applyFont="1" applyFill="1" applyBorder="1" applyAlignment="1">
      <alignment horizontal="center" vertical="center"/>
    </xf>
    <xf numFmtId="166" fontId="6" fillId="2" borderId="23" xfId="0" applyNumberFormat="1" applyFont="1" applyFill="1" applyBorder="1" applyAlignment="1">
      <alignment horizontal="center" vertical="center"/>
    </xf>
    <xf numFmtId="166" fontId="6" fillId="5" borderId="6" xfId="0" applyNumberFormat="1" applyFont="1" applyFill="1" applyBorder="1" applyAlignment="1">
      <alignment horizontal="center" vertical="center"/>
    </xf>
    <xf numFmtId="166" fontId="6" fillId="5" borderId="23" xfId="0" applyNumberFormat="1" applyFont="1" applyFill="1" applyBorder="1" applyAlignment="1">
      <alignment horizontal="center" vertical="center"/>
    </xf>
    <xf numFmtId="166" fontId="43" fillId="2" borderId="14" xfId="0" applyNumberFormat="1" applyFont="1" applyFill="1" applyBorder="1" applyAlignment="1">
      <alignment horizontal="center" vertical="center"/>
    </xf>
    <xf numFmtId="166" fontId="0" fillId="4" borderId="27" xfId="0" applyNumberFormat="1" applyFill="1" applyBorder="1" applyAlignment="1">
      <alignment horizontal="center" vertical="center"/>
    </xf>
    <xf numFmtId="166" fontId="0" fillId="4" borderId="34" xfId="0" applyNumberFormat="1" applyFill="1" applyBorder="1" applyAlignment="1">
      <alignment horizontal="center" vertical="center"/>
    </xf>
    <xf numFmtId="166" fontId="10" fillId="0" borderId="9" xfId="0" applyNumberFormat="1" applyFont="1" applyBorder="1" applyAlignment="1">
      <alignment horizontal="center" vertical="center"/>
    </xf>
    <xf numFmtId="166" fontId="10" fillId="0" borderId="40" xfId="0" applyNumberFormat="1" applyFont="1" applyBorder="1" applyAlignment="1">
      <alignment horizontal="center" vertical="center"/>
    </xf>
    <xf numFmtId="166" fontId="10" fillId="0" borderId="49" xfId="0" applyNumberFormat="1" applyFont="1" applyBorder="1" applyAlignment="1">
      <alignment horizontal="center" vertical="center"/>
    </xf>
    <xf numFmtId="166" fontId="10" fillId="0" borderId="36" xfId="0" applyNumberFormat="1" applyFont="1" applyBorder="1" applyAlignment="1">
      <alignment horizontal="center" vertical="center"/>
    </xf>
    <xf numFmtId="166" fontId="15" fillId="0" borderId="6" xfId="0" applyNumberFormat="1" applyFont="1" applyFill="1" applyBorder="1" applyAlignment="1">
      <alignment horizontal="center" vertical="center"/>
    </xf>
    <xf numFmtId="166" fontId="6" fillId="2" borderId="44" xfId="0" applyNumberFormat="1" applyFont="1" applyFill="1" applyBorder="1" applyAlignment="1">
      <alignment horizontal="center" vertical="center"/>
    </xf>
    <xf numFmtId="166" fontId="6" fillId="2" borderId="9" xfId="0" applyNumberFormat="1" applyFont="1" applyFill="1" applyBorder="1" applyAlignment="1">
      <alignment horizontal="center" vertical="center"/>
    </xf>
    <xf numFmtId="166" fontId="6" fillId="2" borderId="19" xfId="0" applyNumberFormat="1" applyFont="1" applyFill="1" applyBorder="1" applyAlignment="1">
      <alignment horizontal="center" vertical="center"/>
    </xf>
    <xf numFmtId="166" fontId="6" fillId="2" borderId="22" xfId="0" applyNumberFormat="1" applyFont="1" applyFill="1" applyBorder="1" applyAlignment="1">
      <alignment horizontal="center" vertical="center"/>
    </xf>
    <xf numFmtId="166" fontId="22" fillId="2" borderId="23" xfId="0" applyNumberFormat="1" applyFont="1" applyFill="1" applyBorder="1" applyAlignment="1">
      <alignment horizontal="center" vertical="center"/>
    </xf>
    <xf numFmtId="166" fontId="15" fillId="2" borderId="6" xfId="0" applyNumberFormat="1" applyFont="1" applyFill="1" applyBorder="1" applyAlignment="1">
      <alignment horizontal="center" vertical="center"/>
    </xf>
    <xf numFmtId="166" fontId="15" fillId="2" borderId="15" xfId="0" applyNumberFormat="1" applyFont="1" applyFill="1" applyBorder="1" applyAlignment="1">
      <alignment horizontal="center" vertical="center"/>
    </xf>
    <xf numFmtId="166" fontId="15" fillId="2" borderId="14" xfId="0" applyNumberFormat="1" applyFont="1" applyFill="1" applyBorder="1" applyAlignment="1">
      <alignment horizontal="center" vertical="center"/>
    </xf>
    <xf numFmtId="166" fontId="15" fillId="2" borderId="23" xfId="0" applyNumberFormat="1" applyFont="1" applyFill="1" applyBorder="1" applyAlignment="1">
      <alignment horizontal="center" vertical="center"/>
    </xf>
    <xf numFmtId="166" fontId="15" fillId="2" borderId="19" xfId="0" applyNumberFormat="1" applyFont="1" applyFill="1" applyBorder="1" applyAlignment="1">
      <alignment horizontal="center" vertical="center"/>
    </xf>
    <xf numFmtId="166" fontId="15" fillId="5" borderId="6" xfId="0" applyNumberFormat="1" applyFont="1" applyFill="1" applyBorder="1" applyAlignment="1">
      <alignment horizontal="center" vertical="center"/>
    </xf>
    <xf numFmtId="166" fontId="15" fillId="8" borderId="23" xfId="0" applyNumberFormat="1" applyFont="1" applyFill="1" applyBorder="1" applyAlignment="1">
      <alignment horizontal="center" vertical="center"/>
    </xf>
    <xf numFmtId="166" fontId="15" fillId="0" borderId="23" xfId="0" applyNumberFormat="1" applyFont="1" applyFill="1" applyBorder="1" applyAlignment="1">
      <alignment horizontal="center" vertical="center"/>
    </xf>
    <xf numFmtId="166" fontId="15" fillId="5" borderId="23" xfId="0" applyNumberFormat="1" applyFont="1" applyFill="1" applyBorder="1" applyAlignment="1">
      <alignment horizontal="center" vertical="center"/>
    </xf>
    <xf numFmtId="166" fontId="15" fillId="0" borderId="15" xfId="0" applyNumberFormat="1" applyFont="1" applyFill="1" applyBorder="1" applyAlignment="1">
      <alignment horizontal="center" vertical="center"/>
    </xf>
    <xf numFmtId="166" fontId="15" fillId="0" borderId="14" xfId="0" applyNumberFormat="1" applyFont="1" applyFill="1" applyBorder="1" applyAlignment="1">
      <alignment horizontal="center" vertical="center"/>
    </xf>
    <xf numFmtId="166" fontId="6" fillId="6" borderId="15" xfId="0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vertical="center"/>
    </xf>
    <xf numFmtId="166" fontId="10" fillId="0" borderId="69" xfId="0" applyNumberFormat="1" applyFont="1" applyBorder="1" applyAlignment="1">
      <alignment horizontal="center" vertical="center"/>
    </xf>
    <xf numFmtId="166" fontId="10" fillId="0" borderId="44" xfId="0" applyNumberFormat="1" applyFont="1" applyBorder="1" applyAlignment="1">
      <alignment horizontal="center" vertical="center"/>
    </xf>
    <xf numFmtId="166" fontId="10" fillId="0" borderId="5" xfId="0" applyNumberFormat="1" applyFont="1" applyBorder="1" applyAlignment="1">
      <alignment horizontal="center" vertical="center"/>
    </xf>
    <xf numFmtId="166" fontId="10" fillId="0" borderId="26" xfId="0" applyNumberFormat="1" applyFont="1" applyBorder="1" applyAlignment="1">
      <alignment horizontal="center" vertical="center"/>
    </xf>
    <xf numFmtId="166" fontId="10" fillId="0" borderId="10" xfId="0" applyNumberFormat="1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/>
    </xf>
    <xf numFmtId="0" fontId="53" fillId="0" borderId="0" xfId="0" quotePrefix="1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21" fillId="0" borderId="50" xfId="0" applyFont="1" applyBorder="1" applyAlignment="1">
      <alignment horizontal="left" vertical="center"/>
    </xf>
    <xf numFmtId="0" fontId="21" fillId="0" borderId="46" xfId="0" applyFont="1" applyBorder="1" applyAlignment="1">
      <alignment horizontal="left" vertical="center"/>
    </xf>
    <xf numFmtId="0" fontId="21" fillId="0" borderId="77" xfId="0" applyFont="1" applyBorder="1" applyAlignment="1">
      <alignment horizontal="left" vertical="center"/>
    </xf>
    <xf numFmtId="0" fontId="26" fillId="0" borderId="90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vertical="center"/>
    </xf>
    <xf numFmtId="0" fontId="25" fillId="0" borderId="47" xfId="0" applyFont="1" applyBorder="1" applyAlignment="1">
      <alignment vertical="center"/>
    </xf>
    <xf numFmtId="0" fontId="26" fillId="0" borderId="57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5" fillId="0" borderId="20" xfId="0" applyFont="1" applyBorder="1" applyAlignment="1">
      <alignment vertical="center"/>
    </xf>
    <xf numFmtId="0" fontId="23" fillId="0" borderId="2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94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1" fillId="0" borderId="8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8" fillId="0" borderId="51" xfId="0" applyFont="1" applyBorder="1" applyAlignment="1">
      <alignment horizontal="center" vertical="center" textRotation="90" wrapText="1"/>
    </xf>
    <xf numFmtId="0" fontId="8" fillId="0" borderId="68" xfId="0" applyFont="1" applyBorder="1" applyAlignment="1">
      <alignment horizontal="center" vertical="center" textRotation="90" wrapText="1"/>
    </xf>
    <xf numFmtId="0" fontId="8" fillId="0" borderId="89" xfId="0" applyFont="1" applyBorder="1" applyAlignment="1">
      <alignment horizontal="center" vertical="center" textRotation="90" wrapText="1"/>
    </xf>
    <xf numFmtId="0" fontId="24" fillId="0" borderId="71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7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81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top"/>
    </xf>
    <xf numFmtId="0" fontId="6" fillId="0" borderId="54" xfId="0" applyFont="1" applyBorder="1" applyAlignment="1">
      <alignment vertical="top"/>
    </xf>
    <xf numFmtId="0" fontId="6" fillId="0" borderId="19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54" xfId="0" applyFont="1" applyFill="1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7" fillId="3" borderId="25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66" xfId="0" applyFont="1" applyFill="1" applyBorder="1" applyAlignment="1">
      <alignment horizontal="center" vertical="center"/>
    </xf>
    <xf numFmtId="0" fontId="6" fillId="0" borderId="44" xfId="0" applyFont="1" applyBorder="1" applyAlignment="1">
      <alignment vertical="center"/>
    </xf>
    <xf numFmtId="0" fontId="6" fillId="0" borderId="105" xfId="0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4" borderId="82" xfId="0" applyFill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4" fillId="4" borderId="97" xfId="0" applyFont="1" applyFill="1" applyBorder="1" applyAlignment="1">
      <alignment horizontal="center" vertical="center"/>
    </xf>
    <xf numFmtId="0" fontId="4" fillId="4" borderId="81" xfId="0" applyFont="1" applyFill="1" applyBorder="1" applyAlignment="1">
      <alignment horizontal="center" vertical="center"/>
    </xf>
    <xf numFmtId="0" fontId="4" fillId="4" borderId="95" xfId="0" applyFont="1" applyFill="1" applyBorder="1" applyAlignment="1">
      <alignment horizontal="center" vertical="center"/>
    </xf>
    <xf numFmtId="0" fontId="4" fillId="4" borderId="73" xfId="0" applyFont="1" applyFill="1" applyBorder="1" applyAlignment="1">
      <alignment horizontal="center" vertical="center"/>
    </xf>
    <xf numFmtId="0" fontId="5" fillId="4" borderId="79" xfId="0" applyFont="1" applyFill="1" applyBorder="1" applyAlignment="1">
      <alignment horizontal="right" vertical="center"/>
    </xf>
    <xf numFmtId="0" fontId="5" fillId="4" borderId="80" xfId="0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right" vertical="center"/>
    </xf>
    <xf numFmtId="0" fontId="5" fillId="4" borderId="75" xfId="0" applyFont="1" applyFill="1" applyBorder="1" applyAlignment="1">
      <alignment horizontal="right" vertical="center"/>
    </xf>
    <xf numFmtId="0" fontId="4" fillId="4" borderId="98" xfId="0" applyFont="1" applyFill="1" applyBorder="1" applyAlignment="1">
      <alignment horizontal="center" vertical="center"/>
    </xf>
    <xf numFmtId="0" fontId="4" fillId="4" borderId="99" xfId="0" applyFont="1" applyFill="1" applyBorder="1" applyAlignment="1">
      <alignment horizontal="center" vertical="center"/>
    </xf>
    <xf numFmtId="0" fontId="4" fillId="4" borderId="96" xfId="0" applyFont="1" applyFill="1" applyBorder="1" applyAlignment="1">
      <alignment horizontal="center" vertical="center"/>
    </xf>
    <xf numFmtId="0" fontId="4" fillId="4" borderId="89" xfId="0" applyFont="1" applyFill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49" fillId="0" borderId="21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 textRotation="90" wrapText="1"/>
    </xf>
    <xf numFmtId="0" fontId="0" fillId="0" borderId="68" xfId="0" applyBorder="1" applyAlignment="1">
      <alignment horizontal="center" vertical="center" textRotation="90" wrapText="1"/>
    </xf>
    <xf numFmtId="0" fontId="0" fillId="0" borderId="89" xfId="0" applyBorder="1" applyAlignment="1">
      <alignment horizontal="center" vertical="center" textRotation="90" wrapText="1"/>
    </xf>
    <xf numFmtId="0" fontId="0" fillId="0" borderId="7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02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9" fillId="0" borderId="8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3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166" fontId="0" fillId="4" borderId="82" xfId="0" applyNumberFormat="1" applyFill="1" applyBorder="1" applyAlignment="1">
      <alignment horizontal="center" vertical="center"/>
    </xf>
    <xf numFmtId="166" fontId="0" fillId="4" borderId="83" xfId="0" applyNumberFormat="1" applyFill="1" applyBorder="1" applyAlignment="1">
      <alignment horizontal="center" vertical="center"/>
    </xf>
    <xf numFmtId="166" fontId="0" fillId="4" borderId="84" xfId="0" applyNumberFormat="1" applyFill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5" fillId="4" borderId="31" xfId="0" applyFont="1" applyFill="1" applyBorder="1" applyAlignment="1">
      <alignment horizontal="right" vertical="center"/>
    </xf>
    <xf numFmtId="0" fontId="5" fillId="4" borderId="28" xfId="0" applyFont="1" applyFill="1" applyBorder="1" applyAlignment="1">
      <alignment horizontal="right" vertical="center"/>
    </xf>
    <xf numFmtId="0" fontId="11" fillId="3" borderId="25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66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166" fontId="0" fillId="0" borderId="83" xfId="0" applyNumberFormat="1" applyBorder="1" applyAlignment="1">
      <alignment horizontal="center" vertical="center"/>
    </xf>
    <xf numFmtId="166" fontId="0" fillId="0" borderId="84" xfId="0" applyNumberFormat="1" applyBorder="1" applyAlignment="1">
      <alignment horizontal="center" vertical="center"/>
    </xf>
    <xf numFmtId="164" fontId="4" fillId="0" borderId="53" xfId="0" applyNumberFormat="1" applyFont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164" fontId="4" fillId="0" borderId="102" xfId="0" applyNumberFormat="1" applyFont="1" applyBorder="1" applyAlignment="1">
      <alignment horizontal="center" vertical="center"/>
    </xf>
    <xf numFmtId="164" fontId="4" fillId="0" borderId="52" xfId="0" applyNumberFormat="1" applyFont="1" applyBorder="1" applyAlignment="1">
      <alignment horizontal="center" vertical="center"/>
    </xf>
    <xf numFmtId="164" fontId="4" fillId="0" borderId="91" xfId="0" applyNumberFormat="1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112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textRotation="90" wrapText="1"/>
    </xf>
    <xf numFmtId="0" fontId="0" fillId="0" borderId="7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6" fillId="3" borderId="103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0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6" fillId="0" borderId="68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0" fillId="3" borderId="25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6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61" xfId="0" applyFont="1" applyFill="1" applyBorder="1" applyAlignment="1">
      <alignment horizontal="center" vertical="center"/>
    </xf>
    <xf numFmtId="164" fontId="4" fillId="0" borderId="51" xfId="0" applyNumberFormat="1" applyFont="1" applyBorder="1" applyAlignment="1">
      <alignment horizontal="center" vertical="center"/>
    </xf>
    <xf numFmtId="164" fontId="4" fillId="0" borderId="71" xfId="0" applyNumberFormat="1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102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164" fontId="4" fillId="0" borderId="90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164" fontId="4" fillId="0" borderId="50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4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4" borderId="83" xfId="0" applyFill="1" applyBorder="1" applyAlignment="1">
      <alignment horizontal="center" vertical="center"/>
    </xf>
    <xf numFmtId="0" fontId="0" fillId="4" borderId="84" xfId="0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165" fontId="6" fillId="0" borderId="16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top" wrapText="1"/>
    </xf>
    <xf numFmtId="0" fontId="6" fillId="0" borderId="78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/>
    </xf>
    <xf numFmtId="0" fontId="6" fillId="0" borderId="106" xfId="0" applyFont="1" applyFill="1" applyBorder="1" applyAlignment="1">
      <alignment horizontal="left" vertical="center"/>
    </xf>
    <xf numFmtId="0" fontId="4" fillId="4" borderId="10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101" xfId="0" applyFont="1" applyFill="1" applyBorder="1" applyAlignment="1">
      <alignment horizontal="center" vertical="center"/>
    </xf>
    <xf numFmtId="0" fontId="4" fillId="4" borderId="7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64" fontId="4" fillId="0" borderId="62" xfId="0" applyNumberFormat="1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5" fillId="0" borderId="85" xfId="0" applyFont="1" applyBorder="1" applyAlignment="1">
      <alignment horizontal="center" vertical="center"/>
    </xf>
    <xf numFmtId="0" fontId="45" fillId="0" borderId="22" xfId="0" applyFont="1" applyBorder="1" applyAlignment="1">
      <alignment horizontal="center" vertical="center"/>
    </xf>
    <xf numFmtId="0" fontId="45" fillId="0" borderId="86" xfId="0" applyFont="1" applyBorder="1" applyAlignment="1">
      <alignment horizontal="center" vertical="center"/>
    </xf>
    <xf numFmtId="0" fontId="47" fillId="0" borderId="45" xfId="0" applyFont="1" applyBorder="1" applyAlignment="1">
      <alignment horizontal="left" vertical="center" wrapText="1"/>
    </xf>
    <xf numFmtId="0" fontId="47" fillId="0" borderId="25" xfId="0" applyFont="1" applyBorder="1" applyAlignment="1">
      <alignment horizontal="left" vertical="center" wrapText="1"/>
    </xf>
    <xf numFmtId="0" fontId="47" fillId="0" borderId="66" xfId="0" applyFont="1" applyBorder="1" applyAlignment="1">
      <alignment horizontal="left" vertical="center" wrapText="1"/>
    </xf>
    <xf numFmtId="0" fontId="47" fillId="0" borderId="45" xfId="0" applyFont="1" applyBorder="1" applyAlignment="1">
      <alignment horizontal="left" vertical="center"/>
    </xf>
    <xf numFmtId="0" fontId="47" fillId="0" borderId="25" xfId="0" applyFont="1" applyBorder="1" applyAlignment="1">
      <alignment horizontal="left" vertical="center"/>
    </xf>
    <xf numFmtId="0" fontId="47" fillId="0" borderId="66" xfId="0" applyFont="1" applyBorder="1" applyAlignment="1">
      <alignment horizontal="left" vertical="center"/>
    </xf>
    <xf numFmtId="0" fontId="47" fillId="0" borderId="21" xfId="0" applyFont="1" applyBorder="1" applyAlignment="1">
      <alignment horizontal="left" vertical="center" wrapText="1"/>
    </xf>
    <xf numFmtId="0" fontId="47" fillId="0" borderId="0" xfId="0" applyFont="1" applyBorder="1" applyAlignment="1">
      <alignment horizontal="left" vertical="center" wrapText="1"/>
    </xf>
    <xf numFmtId="0" fontId="47" fillId="0" borderId="20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7" fillId="0" borderId="8" xfId="0" applyFont="1" applyBorder="1" applyAlignment="1">
      <alignment horizontal="left" vertical="center" wrapText="1"/>
    </xf>
    <xf numFmtId="0" fontId="47" fillId="0" borderId="29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35" fillId="0" borderId="19" xfId="0" applyFont="1" applyBorder="1" applyAlignment="1">
      <alignment horizontal="left" vertical="center"/>
    </xf>
    <xf numFmtId="0" fontId="35" fillId="0" borderId="22" xfId="0" applyFont="1" applyBorder="1" applyAlignment="1">
      <alignment horizontal="left" vertical="center"/>
    </xf>
    <xf numFmtId="0" fontId="36" fillId="0" borderId="19" xfId="0" applyFont="1" applyBorder="1" applyAlignment="1">
      <alignment horizontal="left" vertical="center"/>
    </xf>
    <xf numFmtId="0" fontId="36" fillId="0" borderId="22" xfId="0" applyFont="1" applyBorder="1" applyAlignment="1">
      <alignment horizontal="left" vertical="center"/>
    </xf>
    <xf numFmtId="0" fontId="36" fillId="0" borderId="23" xfId="0" applyFont="1" applyBorder="1" applyAlignment="1">
      <alignment horizontal="left" vertical="center"/>
    </xf>
    <xf numFmtId="0" fontId="0" fillId="0" borderId="5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7" xfId="0" applyBorder="1"/>
    <xf numFmtId="0" fontId="0" fillId="0" borderId="2" xfId="0" applyBorder="1" applyAlignment="1">
      <alignment horizontal="center" vertical="center"/>
    </xf>
    <xf numFmtId="0" fontId="42" fillId="0" borderId="19" xfId="0" applyFont="1" applyBorder="1" applyAlignment="1">
      <alignment vertical="center"/>
    </xf>
    <xf numFmtId="0" fontId="42" fillId="0" borderId="22" xfId="0" applyFont="1" applyBorder="1" applyAlignment="1">
      <alignment vertical="center"/>
    </xf>
    <xf numFmtId="0" fontId="42" fillId="0" borderId="23" xfId="0" applyFont="1" applyBorder="1" applyAlignment="1">
      <alignment vertical="center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60" xfId="0" applyBorder="1" applyAlignment="1">
      <alignment horizontal="center" vertical="center"/>
    </xf>
    <xf numFmtId="0" fontId="38" fillId="0" borderId="30" xfId="0" applyFont="1" applyFill="1" applyBorder="1" applyAlignment="1">
      <alignment horizontal="left" vertical="center"/>
    </xf>
    <xf numFmtId="0" fontId="38" fillId="0" borderId="59" xfId="0" applyFont="1" applyFill="1" applyBorder="1" applyAlignment="1">
      <alignment horizontal="left" vertical="center"/>
    </xf>
    <xf numFmtId="0" fontId="35" fillId="0" borderId="18" xfId="0" applyFont="1" applyFill="1" applyBorder="1" applyAlignment="1">
      <alignment horizontal="left" vertical="center"/>
    </xf>
    <xf numFmtId="0" fontId="35" fillId="0" borderId="58" xfId="0" applyFont="1" applyFill="1" applyBorder="1" applyAlignment="1">
      <alignment horizontal="left" vertical="center"/>
    </xf>
    <xf numFmtId="0" fontId="35" fillId="0" borderId="2" xfId="0" applyFont="1" applyFill="1" applyBorder="1" applyAlignment="1">
      <alignment horizontal="left" vertical="center"/>
    </xf>
    <xf numFmtId="0" fontId="35" fillId="0" borderId="7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center" wrapText="1"/>
    </xf>
    <xf numFmtId="0" fontId="35" fillId="0" borderId="10" xfId="0" applyFont="1" applyFill="1" applyBorder="1" applyAlignment="1">
      <alignment horizontal="left" vertical="center"/>
    </xf>
    <xf numFmtId="0" fontId="37" fillId="0" borderId="19" xfId="0" applyFont="1" applyFill="1" applyBorder="1" applyAlignment="1">
      <alignment vertical="center" wrapText="1"/>
    </xf>
    <xf numFmtId="0" fontId="37" fillId="0" borderId="23" xfId="0" applyFont="1" applyFill="1" applyBorder="1" applyAlignment="1">
      <alignment vertical="center" wrapText="1"/>
    </xf>
    <xf numFmtId="0" fontId="38" fillId="0" borderId="2" xfId="0" applyFont="1" applyFill="1" applyBorder="1" applyAlignment="1">
      <alignment horizontal="left" vertical="center"/>
    </xf>
    <xf numFmtId="0" fontId="38" fillId="0" borderId="7" xfId="0" applyFont="1" applyFill="1" applyBorder="1" applyAlignment="1">
      <alignment horizontal="left" vertical="center"/>
    </xf>
    <xf numFmtId="0" fontId="38" fillId="0" borderId="18" xfId="0" applyFont="1" applyFill="1" applyBorder="1" applyAlignment="1">
      <alignment horizontal="left" vertical="center"/>
    </xf>
    <xf numFmtId="0" fontId="38" fillId="0" borderId="37" xfId="0" applyFont="1" applyFill="1" applyBorder="1" applyAlignment="1">
      <alignment horizontal="left" vertical="center"/>
    </xf>
    <xf numFmtId="0" fontId="36" fillId="0" borderId="19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/>
    </xf>
    <xf numFmtId="0" fontId="38" fillId="0" borderId="10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9" fillId="0" borderId="23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6" xfId="0" applyBorder="1" applyAlignment="1">
      <alignment vertical="center"/>
    </xf>
    <xf numFmtId="0" fontId="35" fillId="0" borderId="19" xfId="0" applyFont="1" applyFill="1" applyBorder="1" applyAlignment="1">
      <alignment vertical="center" wrapText="1"/>
    </xf>
    <xf numFmtId="0" fontId="35" fillId="0" borderId="23" xfId="0" applyFont="1" applyFill="1" applyBorder="1" applyAlignment="1">
      <alignment vertical="center" wrapText="1"/>
    </xf>
    <xf numFmtId="0" fontId="35" fillId="0" borderId="18" xfId="0" applyFont="1" applyBorder="1" applyAlignment="1">
      <alignment horizontal="left"/>
    </xf>
    <xf numFmtId="0" fontId="35" fillId="0" borderId="37" xfId="0" applyFont="1" applyBorder="1" applyAlignment="1">
      <alignment horizontal="left"/>
    </xf>
    <xf numFmtId="0" fontId="35" fillId="0" borderId="19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2" xfId="0" applyFont="1" applyBorder="1" applyAlignment="1">
      <alignment horizontal="left"/>
    </xf>
    <xf numFmtId="0" fontId="35" fillId="0" borderId="10" xfId="0" applyFont="1" applyBorder="1" applyAlignment="1">
      <alignment horizontal="left"/>
    </xf>
    <xf numFmtId="0" fontId="35" fillId="0" borderId="17" xfId="0" applyFont="1" applyFill="1" applyBorder="1" applyAlignment="1">
      <alignment horizontal="left" vertical="center"/>
    </xf>
    <xf numFmtId="0" fontId="35" fillId="0" borderId="26" xfId="0" applyFont="1" applyFill="1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60" xfId="0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19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35" fillId="0" borderId="30" xfId="0" applyFont="1" applyBorder="1" applyAlignment="1">
      <alignment horizontal="left"/>
    </xf>
    <xf numFmtId="0" fontId="35" fillId="0" borderId="59" xfId="0" applyFont="1" applyBorder="1" applyAlignment="1">
      <alignment horizontal="left"/>
    </xf>
    <xf numFmtId="0" fontId="35" fillId="0" borderId="18" xfId="0" applyFont="1" applyBorder="1" applyAlignment="1">
      <alignment vertical="center"/>
    </xf>
    <xf numFmtId="0" fontId="35" fillId="0" borderId="37" xfId="0" applyFont="1" applyBorder="1" applyAlignment="1">
      <alignment vertical="center"/>
    </xf>
    <xf numFmtId="0" fontId="38" fillId="0" borderId="58" xfId="0" applyFont="1" applyFill="1" applyBorder="1" applyAlignment="1">
      <alignment horizontal="left" vertical="center"/>
    </xf>
    <xf numFmtId="0" fontId="35" fillId="0" borderId="18" xfId="0" applyFont="1" applyFill="1" applyBorder="1" applyAlignment="1">
      <alignment horizontal="left" vertical="center" wrapText="1"/>
    </xf>
    <xf numFmtId="0" fontId="35" fillId="0" borderId="58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28575</xdr:colOff>
      <xdr:row>176</xdr:row>
      <xdr:rowOff>228600</xdr:rowOff>
    </xdr:from>
    <xdr:to>
      <xdr:col>37</xdr:col>
      <xdr:colOff>104775</xdr:colOff>
      <xdr:row>176</xdr:row>
      <xdr:rowOff>228600</xdr:rowOff>
    </xdr:to>
    <xdr:sp macro="" textlink="">
      <xdr:nvSpPr>
        <xdr:cNvPr id="2" name="Text Box 155"/>
        <xdr:cNvSpPr txBox="1">
          <a:spLocks noChangeArrowheads="1"/>
        </xdr:cNvSpPr>
      </xdr:nvSpPr>
      <xdr:spPr bwMode="auto">
        <a:xfrm>
          <a:off x="15640050" y="35271075"/>
          <a:ext cx="762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7432" rIns="27432" bIns="0" anchor="t" upright="1"/>
        <a:lstStyle/>
        <a:p>
          <a:pPr algn="r" rtl="0">
            <a:defRPr sz="1000"/>
          </a:pPr>
          <a:r>
            <a:rPr lang="pl-PL" sz="1400" b="1" i="0" strike="noStrike" baseline="30000">
              <a:solidFill>
                <a:srgbClr val="000000"/>
              </a:solidFill>
              <a:latin typeface="Arial CE"/>
            </a:rPr>
            <a:t>*</a:t>
          </a:r>
        </a:p>
      </xdr:txBody>
    </xdr:sp>
    <xdr:clientData/>
  </xdr:twoCellAnchor>
  <xdr:twoCellAnchor>
    <xdr:from>
      <xdr:col>37</xdr:col>
      <xdr:colOff>28575</xdr:colOff>
      <xdr:row>176</xdr:row>
      <xdr:rowOff>228600</xdr:rowOff>
    </xdr:from>
    <xdr:to>
      <xdr:col>37</xdr:col>
      <xdr:colOff>104775</xdr:colOff>
      <xdr:row>176</xdr:row>
      <xdr:rowOff>228600</xdr:rowOff>
    </xdr:to>
    <xdr:sp macro="" textlink="">
      <xdr:nvSpPr>
        <xdr:cNvPr id="3" name="Text Box 158"/>
        <xdr:cNvSpPr txBox="1">
          <a:spLocks noChangeArrowheads="1"/>
        </xdr:cNvSpPr>
      </xdr:nvSpPr>
      <xdr:spPr bwMode="auto">
        <a:xfrm>
          <a:off x="15640050" y="35271075"/>
          <a:ext cx="762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7432" rIns="27432" bIns="0" anchor="t" upright="1"/>
        <a:lstStyle/>
        <a:p>
          <a:pPr algn="r" rtl="0">
            <a:defRPr sz="1000"/>
          </a:pPr>
          <a:r>
            <a:rPr lang="pl-PL" sz="1400" b="1" i="0" strike="noStrike" baseline="30000">
              <a:solidFill>
                <a:srgbClr val="000000"/>
              </a:solidFill>
              <a:latin typeface="Arial CE"/>
            </a:rPr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67"/>
  <sheetViews>
    <sheetView tabSelected="1" zoomScale="55" zoomScaleNormal="55" zoomScaleSheetLayoutView="40" workbookViewId="0">
      <selection activeCell="I6" sqref="I6"/>
    </sheetView>
  </sheetViews>
  <sheetFormatPr defaultColWidth="9.140625" defaultRowHeight="18" customHeight="1" x14ac:dyDescent="0.2"/>
  <cols>
    <col min="1" max="1" width="4.42578125" style="33" customWidth="1"/>
    <col min="2" max="3" width="32.5703125" style="33" customWidth="1"/>
    <col min="4" max="6" width="6.42578125" style="33" customWidth="1"/>
    <col min="7" max="7" width="11.140625" style="33" customWidth="1"/>
    <col min="8" max="8" width="7.28515625" style="33" customWidth="1"/>
    <col min="9" max="9" width="6.42578125" style="33" customWidth="1"/>
    <col min="10" max="10" width="6.28515625" style="33" customWidth="1"/>
    <col min="11" max="11" width="6.85546875" style="33" customWidth="1"/>
    <col min="12" max="13" width="4.28515625" style="33" customWidth="1"/>
    <col min="14" max="14" width="4" style="33" customWidth="1"/>
    <col min="15" max="42" width="4.28515625" style="33" customWidth="1"/>
    <col min="43" max="43" width="5" style="33" customWidth="1"/>
    <col min="44" max="44" width="9.140625" style="33"/>
    <col min="45" max="45" width="11.140625" style="33" bestFit="1" customWidth="1"/>
    <col min="46" max="47" width="9.140625" style="33"/>
    <col min="48" max="79" width="5.28515625" style="33" customWidth="1"/>
    <col min="80" max="16384" width="9.140625" style="33"/>
  </cols>
  <sheetData>
    <row r="1" spans="1:43" ht="18" customHeight="1" thickBot="1" x14ac:dyDescent="0.25"/>
    <row r="2" spans="1:43" ht="18" customHeight="1" x14ac:dyDescent="0.2">
      <c r="A2" s="377"/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  <c r="Y2" s="376"/>
      <c r="Z2" s="376"/>
      <c r="AA2" s="376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9"/>
    </row>
    <row r="3" spans="1:43" ht="27" customHeight="1" x14ac:dyDescent="0.2">
      <c r="A3" s="375"/>
      <c r="B3" s="381" t="s">
        <v>329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372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97"/>
    </row>
    <row r="4" spans="1:43" ht="18" customHeight="1" x14ac:dyDescent="0.2">
      <c r="A4" s="375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372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97"/>
    </row>
    <row r="5" spans="1:43" ht="18" customHeight="1" x14ac:dyDescent="0.2">
      <c r="A5" s="375"/>
      <c r="B5" s="374" t="s">
        <v>0</v>
      </c>
      <c r="C5" s="374" t="s">
        <v>73</v>
      </c>
      <c r="D5" s="380"/>
      <c r="E5" s="374"/>
      <c r="F5" s="374"/>
      <c r="G5" s="374"/>
      <c r="H5" s="374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372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97"/>
    </row>
    <row r="6" spans="1:43" ht="18" customHeight="1" x14ac:dyDescent="0.2">
      <c r="A6" s="375"/>
      <c r="B6" s="395" t="s">
        <v>188</v>
      </c>
      <c r="C6" s="397" t="s">
        <v>338</v>
      </c>
      <c r="D6" s="146"/>
      <c r="E6" s="396"/>
      <c r="F6" s="396"/>
      <c r="G6" s="396"/>
      <c r="H6" s="396"/>
      <c r="I6" s="396" t="s">
        <v>309</v>
      </c>
      <c r="J6" s="146"/>
      <c r="K6" s="146"/>
      <c r="L6" s="146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146"/>
      <c r="AA6" s="372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97"/>
    </row>
    <row r="7" spans="1:43" ht="18" customHeight="1" x14ac:dyDescent="0.2">
      <c r="A7" s="375"/>
      <c r="B7" s="399" t="s">
        <v>72</v>
      </c>
      <c r="C7" s="400" t="s">
        <v>339</v>
      </c>
      <c r="D7" s="398"/>
      <c r="E7" s="400"/>
      <c r="F7" s="400"/>
      <c r="G7" s="400"/>
      <c r="H7" s="400"/>
      <c r="I7" s="400"/>
      <c r="J7" s="146"/>
      <c r="K7" s="146"/>
      <c r="L7" s="146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146"/>
      <c r="AA7" s="372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97"/>
    </row>
    <row r="8" spans="1:43" ht="18" customHeight="1" x14ac:dyDescent="0.2">
      <c r="A8" s="375"/>
      <c r="B8" s="399" t="s">
        <v>71</v>
      </c>
      <c r="C8" s="400" t="s">
        <v>340</v>
      </c>
      <c r="D8" s="398"/>
      <c r="E8" s="400"/>
      <c r="F8" s="400"/>
      <c r="G8" s="400"/>
      <c r="H8" s="400"/>
      <c r="I8" s="400"/>
      <c r="J8" s="146"/>
      <c r="K8" s="146"/>
      <c r="L8" s="146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146"/>
      <c r="AA8" s="372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97"/>
    </row>
    <row r="9" spans="1:43" ht="18" customHeight="1" x14ac:dyDescent="0.2">
      <c r="A9" s="375"/>
      <c r="B9" s="146"/>
      <c r="C9" s="146"/>
      <c r="D9" s="146"/>
      <c r="E9" s="146"/>
      <c r="F9" s="146"/>
      <c r="G9" s="146"/>
      <c r="H9" s="146"/>
      <c r="I9" s="373"/>
      <c r="J9" s="146"/>
      <c r="K9" s="146"/>
      <c r="L9" s="146"/>
      <c r="M9" s="382"/>
      <c r="N9" s="382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146"/>
      <c r="AA9" s="372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97"/>
    </row>
    <row r="10" spans="1:43" ht="18" customHeight="1" thickBot="1" x14ac:dyDescent="0.25">
      <c r="A10" s="375"/>
      <c r="B10" s="382"/>
      <c r="C10" s="382"/>
      <c r="D10" s="382"/>
      <c r="E10" s="382"/>
      <c r="F10" s="382"/>
      <c r="G10" s="382"/>
      <c r="H10" s="382"/>
      <c r="I10" s="382"/>
      <c r="J10" s="146"/>
      <c r="K10" s="146"/>
      <c r="L10" s="146"/>
      <c r="M10" s="382"/>
      <c r="N10" s="382"/>
      <c r="O10" s="382"/>
      <c r="P10" s="382"/>
      <c r="Q10" s="382"/>
      <c r="R10" s="382"/>
      <c r="S10" s="382"/>
      <c r="T10" s="382"/>
      <c r="U10" s="382"/>
      <c r="V10" s="382"/>
      <c r="W10" s="382"/>
      <c r="X10" s="382"/>
      <c r="Y10" s="382"/>
      <c r="Z10" s="146"/>
      <c r="AA10" s="372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97"/>
    </row>
    <row r="11" spans="1:43" ht="56.25" customHeight="1" thickBot="1" x14ac:dyDescent="0.25">
      <c r="A11" s="375"/>
      <c r="B11" s="790" t="s">
        <v>330</v>
      </c>
      <c r="C11" s="791"/>
      <c r="D11" s="791"/>
      <c r="E11" s="791"/>
      <c r="F11" s="792"/>
      <c r="G11" s="385">
        <v>1394</v>
      </c>
      <c r="H11" s="383" t="s">
        <v>331</v>
      </c>
      <c r="I11" s="384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146"/>
      <c r="AA11" s="372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97"/>
    </row>
    <row r="12" spans="1:43" ht="80.25" customHeight="1" thickBot="1" x14ac:dyDescent="0.25">
      <c r="A12" s="375"/>
      <c r="B12" s="787" t="s">
        <v>343</v>
      </c>
      <c r="C12" s="788"/>
      <c r="D12" s="788"/>
      <c r="E12" s="788"/>
      <c r="F12" s="789"/>
      <c r="G12" s="385">
        <v>69</v>
      </c>
      <c r="H12" s="383" t="s">
        <v>68</v>
      </c>
      <c r="I12" s="384"/>
      <c r="J12" s="495"/>
      <c r="K12" s="382"/>
      <c r="L12" s="382"/>
      <c r="M12" s="382"/>
      <c r="N12" s="382"/>
      <c r="O12" s="382"/>
      <c r="P12" s="382"/>
      <c r="Q12" s="382"/>
      <c r="R12" s="382"/>
      <c r="S12" s="382"/>
      <c r="T12" s="382"/>
      <c r="U12" s="382"/>
      <c r="V12" s="382"/>
      <c r="W12" s="382"/>
      <c r="X12" s="382"/>
      <c r="Y12" s="382"/>
      <c r="Z12" s="146"/>
      <c r="AA12" s="372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97"/>
    </row>
    <row r="13" spans="1:43" ht="80.25" customHeight="1" thickBot="1" x14ac:dyDescent="0.25">
      <c r="A13" s="375"/>
      <c r="B13" s="787" t="s">
        <v>332</v>
      </c>
      <c r="C13" s="788"/>
      <c r="D13" s="788"/>
      <c r="E13" s="788"/>
      <c r="F13" s="789"/>
      <c r="G13" s="385">
        <v>7</v>
      </c>
      <c r="H13" s="383" t="s">
        <v>68</v>
      </c>
      <c r="I13" s="384"/>
      <c r="J13" s="382"/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382"/>
      <c r="Z13" s="146"/>
      <c r="AA13" s="372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97"/>
    </row>
    <row r="14" spans="1:43" ht="80.25" customHeight="1" thickBot="1" x14ac:dyDescent="0.25">
      <c r="A14" s="375"/>
      <c r="B14" s="793" t="s">
        <v>333</v>
      </c>
      <c r="C14" s="794"/>
      <c r="D14" s="794"/>
      <c r="E14" s="794"/>
      <c r="F14" s="795"/>
      <c r="G14" s="385">
        <v>69</v>
      </c>
      <c r="H14" s="383" t="s">
        <v>68</v>
      </c>
      <c r="I14" s="384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82"/>
      <c r="Z14" s="146"/>
      <c r="AA14" s="372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97"/>
    </row>
    <row r="15" spans="1:43" ht="80.25" customHeight="1" thickBot="1" x14ac:dyDescent="0.25">
      <c r="A15" s="375"/>
      <c r="B15" s="787" t="s">
        <v>334</v>
      </c>
      <c r="C15" s="788"/>
      <c r="D15" s="788"/>
      <c r="E15" s="788"/>
      <c r="F15" s="789"/>
      <c r="G15" s="385">
        <v>164</v>
      </c>
      <c r="H15" s="383" t="s">
        <v>68</v>
      </c>
      <c r="I15" s="384"/>
      <c r="J15" s="495"/>
      <c r="K15" s="382"/>
      <c r="L15" s="382"/>
      <c r="M15" s="382"/>
      <c r="N15" s="382"/>
      <c r="O15" s="382"/>
      <c r="P15" s="382"/>
      <c r="Q15" s="382"/>
      <c r="R15" s="382"/>
      <c r="S15" s="382"/>
      <c r="T15" s="382"/>
      <c r="U15" s="382"/>
      <c r="V15" s="382"/>
      <c r="W15" s="382"/>
      <c r="X15" s="382"/>
      <c r="Y15" s="382"/>
      <c r="Z15" s="146"/>
      <c r="AA15" s="372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97"/>
    </row>
    <row r="16" spans="1:43" ht="80.25" customHeight="1" thickBot="1" x14ac:dyDescent="0.25">
      <c r="A16" s="375"/>
      <c r="B16" s="796" t="s">
        <v>335</v>
      </c>
      <c r="C16" s="797"/>
      <c r="D16" s="797"/>
      <c r="E16" s="797"/>
      <c r="F16" s="798"/>
      <c r="G16" s="494" t="s">
        <v>341</v>
      </c>
      <c r="H16" s="383" t="s">
        <v>68</v>
      </c>
      <c r="I16" s="384"/>
      <c r="J16" s="382"/>
      <c r="K16" s="382"/>
      <c r="L16" s="382"/>
      <c r="M16" s="382"/>
      <c r="N16" s="382"/>
      <c r="O16" s="382"/>
      <c r="P16" s="382"/>
      <c r="Q16" s="382"/>
      <c r="R16" s="382"/>
      <c r="S16" s="382"/>
      <c r="T16" s="382"/>
      <c r="U16" s="382"/>
      <c r="V16" s="382"/>
      <c r="W16" s="382"/>
      <c r="X16" s="382"/>
      <c r="Y16" s="382"/>
      <c r="Z16" s="146"/>
      <c r="AA16" s="372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97"/>
    </row>
    <row r="17" spans="1:43" ht="18" customHeight="1" x14ac:dyDescent="0.2">
      <c r="A17" s="375"/>
      <c r="B17" s="382"/>
      <c r="C17" s="382"/>
      <c r="D17" s="382"/>
      <c r="E17" s="382"/>
      <c r="F17" s="382"/>
      <c r="G17" s="382"/>
      <c r="H17" s="382"/>
      <c r="I17" s="382"/>
      <c r="J17" s="382"/>
      <c r="K17" s="382"/>
      <c r="L17" s="382"/>
      <c r="M17" s="382"/>
      <c r="N17" s="382"/>
      <c r="O17" s="382"/>
      <c r="P17" s="382"/>
      <c r="Q17" s="382"/>
      <c r="R17" s="382"/>
      <c r="S17" s="382"/>
      <c r="T17" s="382"/>
      <c r="U17" s="382"/>
      <c r="V17" s="382"/>
      <c r="W17" s="382"/>
      <c r="X17" s="382"/>
      <c r="Y17" s="382"/>
      <c r="Z17" s="146"/>
      <c r="AA17" s="372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97"/>
    </row>
    <row r="18" spans="1:43" ht="18" customHeight="1" x14ac:dyDescent="0.2">
      <c r="A18" s="375"/>
      <c r="B18" s="382"/>
      <c r="C18" s="382"/>
      <c r="D18" s="382"/>
      <c r="E18" s="382"/>
      <c r="F18" s="382"/>
      <c r="G18" s="382"/>
      <c r="H18" s="382"/>
      <c r="I18" s="382"/>
      <c r="J18" s="382"/>
      <c r="K18" s="382"/>
      <c r="L18" s="382"/>
      <c r="M18" s="382"/>
      <c r="N18" s="382"/>
      <c r="O18" s="382"/>
      <c r="P18" s="382"/>
      <c r="Q18" s="382"/>
      <c r="R18" s="382"/>
      <c r="S18" s="382"/>
      <c r="T18" s="382"/>
      <c r="U18" s="382"/>
      <c r="V18" s="382"/>
      <c r="W18" s="382"/>
      <c r="X18" s="382"/>
      <c r="Y18" s="382"/>
      <c r="Z18" s="146"/>
      <c r="AA18" s="372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97"/>
    </row>
    <row r="19" spans="1:43" ht="18" customHeight="1" x14ac:dyDescent="0.2">
      <c r="A19" s="375"/>
      <c r="B19" s="382"/>
      <c r="C19" s="382"/>
      <c r="D19" s="382"/>
      <c r="E19" s="382"/>
      <c r="F19" s="382"/>
      <c r="G19" s="382"/>
      <c r="H19" s="382"/>
      <c r="I19" s="382"/>
      <c r="J19" s="382"/>
      <c r="K19" s="382"/>
      <c r="L19" s="382"/>
      <c r="M19" s="382"/>
      <c r="N19" s="382"/>
      <c r="O19" s="382"/>
      <c r="P19" s="382"/>
      <c r="Q19" s="382"/>
      <c r="R19" s="382"/>
      <c r="S19" s="382"/>
      <c r="T19" s="382"/>
      <c r="U19" s="382"/>
      <c r="V19" s="382"/>
      <c r="W19" s="382"/>
      <c r="X19" s="382"/>
      <c r="Y19" s="382"/>
      <c r="Z19" s="146"/>
      <c r="AA19" s="372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97"/>
    </row>
    <row r="20" spans="1:43" ht="18" customHeight="1" x14ac:dyDescent="0.2">
      <c r="A20" s="375"/>
      <c r="B20" s="382"/>
      <c r="C20" s="382"/>
      <c r="D20" s="382"/>
      <c r="E20" s="382"/>
      <c r="F20" s="382"/>
      <c r="G20" s="382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2"/>
      <c r="X20" s="382"/>
      <c r="Y20" s="382"/>
      <c r="Z20" s="146"/>
      <c r="AA20" s="372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97"/>
    </row>
    <row r="21" spans="1:43" ht="18" customHeight="1" x14ac:dyDescent="0.2">
      <c r="A21" s="375"/>
      <c r="B21" s="382"/>
      <c r="C21" s="382"/>
      <c r="D21" s="382"/>
      <c r="E21" s="382"/>
      <c r="F21" s="382"/>
      <c r="G21" s="382"/>
      <c r="H21" s="382"/>
      <c r="I21" s="382"/>
      <c r="J21" s="382"/>
      <c r="K21" s="382"/>
      <c r="L21" s="382"/>
      <c r="M21" s="382"/>
      <c r="N21" s="382"/>
      <c r="O21" s="382"/>
      <c r="P21" s="382"/>
      <c r="Q21" s="382"/>
      <c r="R21" s="382"/>
      <c r="S21" s="382"/>
      <c r="T21" s="382"/>
      <c r="U21" s="382"/>
      <c r="V21" s="382"/>
      <c r="W21" s="382"/>
      <c r="X21" s="382"/>
      <c r="Y21" s="382"/>
      <c r="Z21" s="146"/>
      <c r="AA21" s="372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97"/>
    </row>
    <row r="22" spans="1:43" ht="18" customHeight="1" x14ac:dyDescent="0.2">
      <c r="A22" s="375"/>
      <c r="B22" s="382"/>
      <c r="C22" s="382"/>
      <c r="D22" s="382"/>
      <c r="E22" s="382"/>
      <c r="F22" s="382"/>
      <c r="G22" s="382"/>
      <c r="H22" s="382"/>
      <c r="I22" s="382"/>
      <c r="J22" s="382"/>
      <c r="K22" s="382"/>
      <c r="L22" s="382"/>
      <c r="M22" s="382"/>
      <c r="N22" s="382"/>
      <c r="O22" s="382"/>
      <c r="P22" s="382"/>
      <c r="Q22" s="382"/>
      <c r="R22" s="382"/>
      <c r="S22" s="382"/>
      <c r="T22" s="382"/>
      <c r="U22" s="382"/>
      <c r="V22" s="382"/>
      <c r="W22" s="382"/>
      <c r="X22" s="382"/>
      <c r="Y22" s="382"/>
      <c r="Z22" s="146"/>
      <c r="AA22" s="372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97"/>
    </row>
    <row r="23" spans="1:43" ht="18" customHeight="1" x14ac:dyDescent="0.2">
      <c r="A23" s="375"/>
      <c r="B23" s="382"/>
      <c r="C23" s="382"/>
      <c r="D23" s="382"/>
      <c r="E23" s="382"/>
      <c r="F23" s="382"/>
      <c r="G23" s="382"/>
      <c r="H23" s="382"/>
      <c r="I23" s="382"/>
      <c r="J23" s="382"/>
      <c r="K23" s="382"/>
      <c r="L23" s="382"/>
      <c r="M23" s="382"/>
      <c r="N23" s="382"/>
      <c r="O23" s="382"/>
      <c r="P23" s="382"/>
      <c r="Q23" s="382"/>
      <c r="R23" s="382"/>
      <c r="S23" s="382"/>
      <c r="T23" s="382"/>
      <c r="U23" s="382"/>
      <c r="V23" s="382"/>
      <c r="W23" s="382"/>
      <c r="X23" s="382"/>
      <c r="Y23" s="382"/>
      <c r="Z23" s="146"/>
      <c r="AA23" s="372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97"/>
    </row>
    <row r="24" spans="1:43" ht="18" customHeight="1" x14ac:dyDescent="0.2">
      <c r="A24" s="375"/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372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97"/>
    </row>
    <row r="25" spans="1:43" ht="18" customHeight="1" thickBot="1" x14ac:dyDescent="0.25">
      <c r="A25" s="378"/>
      <c r="B25" s="379"/>
      <c r="C25" s="379"/>
      <c r="D25" s="379"/>
      <c r="E25" s="379"/>
      <c r="F25" s="379"/>
      <c r="G25" s="379"/>
      <c r="H25" s="379"/>
      <c r="I25" s="379"/>
      <c r="J25" s="379"/>
      <c r="K25" s="379"/>
      <c r="L25" s="379"/>
      <c r="M25" s="379"/>
      <c r="N25" s="379"/>
      <c r="O25" s="379"/>
      <c r="P25" s="379"/>
      <c r="Q25" s="379"/>
      <c r="R25" s="379"/>
      <c r="S25" s="379"/>
      <c r="T25" s="379"/>
      <c r="U25" s="379"/>
      <c r="V25" s="379"/>
      <c r="W25" s="379"/>
      <c r="X25" s="379"/>
      <c r="Y25" s="379"/>
      <c r="Z25" s="379"/>
      <c r="AA25" s="379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74"/>
    </row>
    <row r="26" spans="1:43" ht="18" customHeight="1" x14ac:dyDescent="0.2">
      <c r="A26" s="497"/>
      <c r="B26" s="498"/>
      <c r="C26" s="499"/>
      <c r="D26" s="500" t="s">
        <v>327</v>
      </c>
      <c r="E26" s="501"/>
      <c r="F26" s="501"/>
      <c r="G26" s="501"/>
      <c r="H26" s="501"/>
      <c r="I26" s="501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1"/>
      <c r="AA26" s="501"/>
      <c r="AB26" s="502"/>
      <c r="AC26" s="502"/>
      <c r="AD26" s="502"/>
      <c r="AE26" s="503"/>
      <c r="AF26" s="386"/>
      <c r="AG26" s="387"/>
      <c r="AH26" s="387"/>
      <c r="AI26" s="387"/>
      <c r="AJ26" s="387"/>
      <c r="AK26" s="387"/>
      <c r="AL26" s="387"/>
      <c r="AM26" s="387"/>
      <c r="AN26" s="387"/>
      <c r="AO26" s="387"/>
      <c r="AP26" s="387"/>
      <c r="AQ26" s="388"/>
    </row>
    <row r="27" spans="1:43" ht="18" customHeight="1" x14ac:dyDescent="0.2">
      <c r="A27" s="508" t="s">
        <v>190</v>
      </c>
      <c r="B27" s="509"/>
      <c r="C27" s="510"/>
      <c r="D27" s="504"/>
      <c r="E27" s="505"/>
      <c r="F27" s="505"/>
      <c r="G27" s="505"/>
      <c r="H27" s="505"/>
      <c r="I27" s="505"/>
      <c r="J27" s="505"/>
      <c r="K27" s="505"/>
      <c r="L27" s="505"/>
      <c r="M27" s="505"/>
      <c r="N27" s="505"/>
      <c r="O27" s="505"/>
      <c r="P27" s="505"/>
      <c r="Q27" s="505"/>
      <c r="R27" s="505"/>
      <c r="S27" s="505"/>
      <c r="T27" s="505"/>
      <c r="U27" s="505"/>
      <c r="V27" s="505"/>
      <c r="W27" s="505"/>
      <c r="X27" s="505"/>
      <c r="Y27" s="505"/>
      <c r="Z27" s="505"/>
      <c r="AA27" s="505"/>
      <c r="AB27" s="506"/>
      <c r="AC27" s="506"/>
      <c r="AD27" s="506"/>
      <c r="AE27" s="507"/>
      <c r="AF27" s="123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5"/>
    </row>
    <row r="28" spans="1:43" ht="18" customHeight="1" x14ac:dyDescent="0.2">
      <c r="A28" s="508" t="s">
        <v>293</v>
      </c>
      <c r="B28" s="511"/>
      <c r="C28" s="512"/>
      <c r="D28" s="176"/>
      <c r="E28" s="177"/>
      <c r="F28" s="177"/>
      <c r="G28" s="177"/>
      <c r="H28" s="178"/>
      <c r="I28" s="177"/>
      <c r="J28" s="177"/>
      <c r="K28" s="177"/>
      <c r="L28" s="175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5"/>
      <c r="AC28" s="305"/>
      <c r="AD28" s="305"/>
      <c r="AE28" s="305"/>
      <c r="AF28" s="123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5"/>
    </row>
    <row r="29" spans="1:43" ht="18" customHeight="1" x14ac:dyDescent="0.2">
      <c r="A29" s="508"/>
      <c r="B29" s="509"/>
      <c r="C29" s="510"/>
      <c r="D29" s="176" t="s">
        <v>188</v>
      </c>
      <c r="E29" s="177"/>
      <c r="F29" s="177"/>
      <c r="G29" s="177"/>
      <c r="H29" s="178" t="s">
        <v>338</v>
      </c>
      <c r="I29" s="177"/>
      <c r="J29" s="177"/>
      <c r="K29" s="177"/>
      <c r="L29" s="175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4"/>
      <c r="Y29" s="127"/>
      <c r="Z29" s="126"/>
      <c r="AA29" s="126"/>
      <c r="AB29" s="128"/>
      <c r="AC29" s="126"/>
      <c r="AD29" s="126"/>
      <c r="AE29" s="126"/>
      <c r="AF29" s="123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5"/>
    </row>
    <row r="30" spans="1:43" ht="18" customHeight="1" x14ac:dyDescent="0.2">
      <c r="A30" s="548" t="s">
        <v>69</v>
      </c>
      <c r="B30" s="509"/>
      <c r="C30" s="510"/>
      <c r="D30" s="126" t="s">
        <v>72</v>
      </c>
      <c r="E30" s="296"/>
      <c r="F30" s="296"/>
      <c r="G30" s="296"/>
      <c r="H30" s="127" t="s">
        <v>121</v>
      </c>
      <c r="I30" s="127"/>
      <c r="J30" s="128"/>
      <c r="K30" s="296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6"/>
      <c r="AA30" s="126"/>
      <c r="AB30" s="128"/>
      <c r="AC30" s="294"/>
      <c r="AD30" s="294"/>
      <c r="AE30" s="294"/>
      <c r="AF30" s="123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5"/>
    </row>
    <row r="31" spans="1:43" ht="18" customHeight="1" x14ac:dyDescent="0.2">
      <c r="A31" s="549" t="s">
        <v>123</v>
      </c>
      <c r="B31" s="550"/>
      <c r="C31" s="551"/>
      <c r="D31" s="126" t="s">
        <v>71</v>
      </c>
      <c r="E31" s="296"/>
      <c r="F31" s="296"/>
      <c r="G31" s="126"/>
      <c r="H31" s="127" t="s">
        <v>122</v>
      </c>
      <c r="I31" s="127"/>
      <c r="J31" s="128"/>
      <c r="K31" s="127"/>
      <c r="L31" s="127"/>
      <c r="M31" s="124"/>
      <c r="N31" s="296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6"/>
      <c r="AA31" s="126"/>
      <c r="AB31" s="128"/>
      <c r="AC31" s="294"/>
      <c r="AD31" s="294"/>
      <c r="AE31" s="294"/>
      <c r="AF31" s="123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5"/>
    </row>
    <row r="32" spans="1:43" ht="18" customHeight="1" x14ac:dyDescent="0.2">
      <c r="A32" s="548" t="s">
        <v>65</v>
      </c>
      <c r="B32" s="509"/>
      <c r="C32" s="510"/>
      <c r="D32" s="126" t="s">
        <v>0</v>
      </c>
      <c r="E32" s="126"/>
      <c r="F32" s="126"/>
      <c r="G32" s="126"/>
      <c r="H32" s="127" t="s">
        <v>73</v>
      </c>
      <c r="I32" s="127"/>
      <c r="J32" s="128"/>
      <c r="K32" s="127"/>
      <c r="L32" s="127"/>
      <c r="M32" s="127"/>
      <c r="N32" s="296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6"/>
      <c r="AA32" s="126"/>
      <c r="AB32" s="128"/>
      <c r="AC32" s="126"/>
      <c r="AD32" s="126"/>
      <c r="AE32" s="126"/>
      <c r="AF32" s="123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5"/>
    </row>
    <row r="33" spans="1:80" ht="18" customHeight="1" x14ac:dyDescent="0.2">
      <c r="A33" s="292"/>
      <c r="B33" s="284"/>
      <c r="C33" s="285"/>
      <c r="D33" s="132"/>
      <c r="E33" s="126"/>
      <c r="F33" s="126"/>
      <c r="G33" s="126"/>
      <c r="H33" s="127"/>
      <c r="I33" s="127"/>
      <c r="J33" s="128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6"/>
      <c r="AA33" s="126"/>
      <c r="AB33" s="128"/>
      <c r="AC33" s="126"/>
      <c r="AD33" s="126"/>
      <c r="AE33" s="126"/>
      <c r="AF33" s="650" t="s">
        <v>336</v>
      </c>
      <c r="AG33" s="651"/>
      <c r="AH33" s="651"/>
      <c r="AI33" s="651"/>
      <c r="AJ33" s="651"/>
      <c r="AK33" s="651"/>
      <c r="AL33" s="651"/>
      <c r="AM33" s="651"/>
      <c r="AN33" s="651"/>
      <c r="AO33" s="651"/>
      <c r="AP33" s="651"/>
      <c r="AQ33" s="652"/>
    </row>
    <row r="34" spans="1:80" ht="18" customHeight="1" x14ac:dyDescent="0.2">
      <c r="A34" s="292"/>
      <c r="B34" s="284"/>
      <c r="C34" s="285"/>
      <c r="D34" s="132"/>
      <c r="E34" s="126"/>
      <c r="F34" s="126"/>
      <c r="G34" s="126"/>
      <c r="H34" s="127"/>
      <c r="I34" s="127"/>
      <c r="J34" s="128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6"/>
      <c r="AA34" s="126"/>
      <c r="AB34" s="128"/>
      <c r="AC34" s="126"/>
      <c r="AD34" s="126"/>
      <c r="AE34" s="126"/>
      <c r="AF34" s="650" t="s">
        <v>337</v>
      </c>
      <c r="AG34" s="651"/>
      <c r="AH34" s="651"/>
      <c r="AI34" s="651"/>
      <c r="AJ34" s="651"/>
      <c r="AK34" s="651"/>
      <c r="AL34" s="651"/>
      <c r="AM34" s="651"/>
      <c r="AN34" s="651"/>
      <c r="AO34" s="651"/>
      <c r="AP34" s="651"/>
      <c r="AQ34" s="652"/>
    </row>
    <row r="35" spans="1:80" ht="18" customHeight="1" thickBot="1" x14ac:dyDescent="0.25">
      <c r="A35" s="552"/>
      <c r="B35" s="553"/>
      <c r="C35" s="554"/>
      <c r="D35" s="133"/>
      <c r="E35" s="134"/>
      <c r="F35" s="134"/>
      <c r="G35" s="134"/>
      <c r="H35" s="134"/>
      <c r="I35" s="134"/>
      <c r="J35" s="134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303"/>
      <c r="AA35" s="303"/>
      <c r="AB35" s="134"/>
      <c r="AC35" s="315"/>
      <c r="AD35" s="315"/>
      <c r="AE35" s="315"/>
      <c r="AF35" s="391"/>
      <c r="AG35" s="392"/>
      <c r="AH35" s="392"/>
      <c r="AI35" s="392"/>
      <c r="AJ35" s="392"/>
      <c r="AK35" s="392"/>
      <c r="AL35" s="392"/>
      <c r="AM35" s="392"/>
      <c r="AN35" s="392"/>
      <c r="AO35" s="392"/>
      <c r="AP35" s="392"/>
      <c r="AQ35" s="393"/>
    </row>
    <row r="36" spans="1:80" ht="8.25" customHeight="1" thickBot="1" x14ac:dyDescent="0.25">
      <c r="A36" s="287"/>
      <c r="B36" s="287"/>
      <c r="C36" s="287"/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7"/>
      <c r="AG36" s="287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</row>
    <row r="37" spans="1:80" ht="18" customHeight="1" x14ac:dyDescent="0.2">
      <c r="A37" s="523" t="s">
        <v>1</v>
      </c>
      <c r="B37" s="526" t="s">
        <v>2</v>
      </c>
      <c r="C37" s="527"/>
      <c r="D37" s="532" t="s">
        <v>3</v>
      </c>
      <c r="E37" s="533"/>
      <c r="F37" s="534"/>
      <c r="G37" s="538" t="s">
        <v>4</v>
      </c>
      <c r="H37" s="539"/>
      <c r="I37" s="539"/>
      <c r="J37" s="539"/>
      <c r="K37" s="539"/>
      <c r="L37" s="540" t="s">
        <v>5</v>
      </c>
      <c r="M37" s="541"/>
      <c r="N37" s="541"/>
      <c r="O37" s="541"/>
      <c r="P37" s="541"/>
      <c r="Q37" s="541"/>
      <c r="R37" s="541"/>
      <c r="S37" s="541"/>
      <c r="T37" s="541"/>
      <c r="U37" s="541"/>
      <c r="V37" s="541"/>
      <c r="W37" s="541"/>
      <c r="X37" s="541"/>
      <c r="Y37" s="541"/>
      <c r="Z37" s="541"/>
      <c r="AA37" s="541"/>
      <c r="AB37" s="541"/>
      <c r="AC37" s="541"/>
      <c r="AD37" s="541"/>
      <c r="AE37" s="541"/>
      <c r="AF37" s="541"/>
      <c r="AG37" s="541"/>
      <c r="AH37" s="541"/>
      <c r="AI37" s="541"/>
      <c r="AJ37" s="541"/>
      <c r="AK37" s="541"/>
      <c r="AL37" s="541"/>
      <c r="AM37" s="541"/>
      <c r="AN37" s="541"/>
      <c r="AO37" s="541"/>
      <c r="AP37" s="541"/>
      <c r="AQ37" s="542"/>
    </row>
    <row r="38" spans="1:80" ht="18" customHeight="1" x14ac:dyDescent="0.2">
      <c r="A38" s="524"/>
      <c r="B38" s="528"/>
      <c r="C38" s="529"/>
      <c r="D38" s="535"/>
      <c r="E38" s="536"/>
      <c r="F38" s="537"/>
      <c r="G38" s="577" t="s">
        <v>6</v>
      </c>
      <c r="H38" s="521" t="s">
        <v>7</v>
      </c>
      <c r="I38" s="521"/>
      <c r="J38" s="521"/>
      <c r="K38" s="575"/>
      <c r="L38" s="543" t="s">
        <v>23</v>
      </c>
      <c r="M38" s="521"/>
      <c r="N38" s="521"/>
      <c r="O38" s="544"/>
      <c r="P38" s="543" t="s">
        <v>24</v>
      </c>
      <c r="Q38" s="521"/>
      <c r="R38" s="521"/>
      <c r="S38" s="544"/>
      <c r="T38" s="545" t="s">
        <v>25</v>
      </c>
      <c r="U38" s="546"/>
      <c r="V38" s="546"/>
      <c r="W38" s="547"/>
      <c r="X38" s="545" t="s">
        <v>26</v>
      </c>
      <c r="Y38" s="546"/>
      <c r="Z38" s="546"/>
      <c r="AA38" s="547"/>
      <c r="AB38" s="545" t="s">
        <v>27</v>
      </c>
      <c r="AC38" s="546"/>
      <c r="AD38" s="546"/>
      <c r="AE38" s="547"/>
      <c r="AF38" s="545" t="s">
        <v>28</v>
      </c>
      <c r="AG38" s="546"/>
      <c r="AH38" s="546"/>
      <c r="AI38" s="547"/>
      <c r="AJ38" s="545" t="s">
        <v>29</v>
      </c>
      <c r="AK38" s="546"/>
      <c r="AL38" s="546"/>
      <c r="AM38" s="547"/>
      <c r="AN38" s="543" t="s">
        <v>109</v>
      </c>
      <c r="AO38" s="521"/>
      <c r="AP38" s="521"/>
      <c r="AQ38" s="544"/>
    </row>
    <row r="39" spans="1:80" ht="18" customHeight="1" x14ac:dyDescent="0.2">
      <c r="A39" s="524"/>
      <c r="B39" s="528"/>
      <c r="C39" s="529"/>
      <c r="D39" s="513" t="s">
        <v>8</v>
      </c>
      <c r="E39" s="515" t="s">
        <v>9</v>
      </c>
      <c r="F39" s="518" t="s">
        <v>68</v>
      </c>
      <c r="G39" s="578"/>
      <c r="H39" s="521" t="s">
        <v>10</v>
      </c>
      <c r="I39" s="521" t="s">
        <v>11</v>
      </c>
      <c r="J39" s="521" t="s">
        <v>12</v>
      </c>
      <c r="K39" s="575" t="s">
        <v>62</v>
      </c>
      <c r="L39" s="784" t="s">
        <v>342</v>
      </c>
      <c r="M39" s="785"/>
      <c r="N39" s="785"/>
      <c r="O39" s="785"/>
      <c r="P39" s="785"/>
      <c r="Q39" s="785"/>
      <c r="R39" s="785"/>
      <c r="S39" s="785"/>
      <c r="T39" s="785"/>
      <c r="U39" s="785"/>
      <c r="V39" s="785"/>
      <c r="W39" s="785"/>
      <c r="X39" s="785"/>
      <c r="Y39" s="785"/>
      <c r="Z39" s="785"/>
      <c r="AA39" s="785"/>
      <c r="AB39" s="785"/>
      <c r="AC39" s="785"/>
      <c r="AD39" s="785"/>
      <c r="AE39" s="785"/>
      <c r="AF39" s="785"/>
      <c r="AG39" s="785"/>
      <c r="AH39" s="785"/>
      <c r="AI39" s="785"/>
      <c r="AJ39" s="785"/>
      <c r="AK39" s="785"/>
      <c r="AL39" s="785"/>
      <c r="AM39" s="785"/>
      <c r="AN39" s="785"/>
      <c r="AO39" s="785"/>
      <c r="AP39" s="785"/>
      <c r="AQ39" s="786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</row>
    <row r="40" spans="1:80" ht="18" customHeight="1" x14ac:dyDescent="0.2">
      <c r="A40" s="524"/>
      <c r="B40" s="528"/>
      <c r="C40" s="529"/>
      <c r="D40" s="513"/>
      <c r="E40" s="516"/>
      <c r="F40" s="519"/>
      <c r="G40" s="578"/>
      <c r="H40" s="521"/>
      <c r="I40" s="521"/>
      <c r="J40" s="521"/>
      <c r="K40" s="575"/>
      <c r="L40" s="567" t="s">
        <v>10</v>
      </c>
      <c r="M40" s="555" t="s">
        <v>11</v>
      </c>
      <c r="N40" s="557" t="s">
        <v>13</v>
      </c>
      <c r="O40" s="565" t="s">
        <v>66</v>
      </c>
      <c r="P40" s="567" t="s">
        <v>10</v>
      </c>
      <c r="Q40" s="555" t="s">
        <v>11</v>
      </c>
      <c r="R40" s="557" t="s">
        <v>13</v>
      </c>
      <c r="S40" s="565" t="s">
        <v>66</v>
      </c>
      <c r="T40" s="567" t="s">
        <v>10</v>
      </c>
      <c r="U40" s="555" t="s">
        <v>11</v>
      </c>
      <c r="V40" s="557" t="s">
        <v>13</v>
      </c>
      <c r="W40" s="565" t="s">
        <v>66</v>
      </c>
      <c r="X40" s="567" t="s">
        <v>10</v>
      </c>
      <c r="Y40" s="555" t="s">
        <v>11</v>
      </c>
      <c r="Z40" s="557" t="s">
        <v>13</v>
      </c>
      <c r="AA40" s="565" t="s">
        <v>66</v>
      </c>
      <c r="AB40" s="567" t="s">
        <v>10</v>
      </c>
      <c r="AC40" s="555" t="s">
        <v>11</v>
      </c>
      <c r="AD40" s="557" t="s">
        <v>13</v>
      </c>
      <c r="AE40" s="565" t="s">
        <v>66</v>
      </c>
      <c r="AF40" s="567" t="s">
        <v>10</v>
      </c>
      <c r="AG40" s="555" t="s">
        <v>11</v>
      </c>
      <c r="AH40" s="557" t="s">
        <v>13</v>
      </c>
      <c r="AI40" s="565" t="s">
        <v>66</v>
      </c>
      <c r="AJ40" s="567" t="s">
        <v>10</v>
      </c>
      <c r="AK40" s="555" t="s">
        <v>11</v>
      </c>
      <c r="AL40" s="557" t="s">
        <v>13</v>
      </c>
      <c r="AM40" s="565" t="s">
        <v>66</v>
      </c>
      <c r="AN40" s="567" t="s">
        <v>10</v>
      </c>
      <c r="AO40" s="555" t="s">
        <v>11</v>
      </c>
      <c r="AP40" s="557" t="s">
        <v>13</v>
      </c>
      <c r="AQ40" s="565" t="s">
        <v>66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</row>
    <row r="41" spans="1:80" ht="18" customHeight="1" thickBot="1" x14ac:dyDescent="0.25">
      <c r="A41" s="525"/>
      <c r="B41" s="530"/>
      <c r="C41" s="531"/>
      <c r="D41" s="514"/>
      <c r="E41" s="517"/>
      <c r="F41" s="520"/>
      <c r="G41" s="579"/>
      <c r="H41" s="522"/>
      <c r="I41" s="522"/>
      <c r="J41" s="522"/>
      <c r="K41" s="576"/>
      <c r="L41" s="568"/>
      <c r="M41" s="556"/>
      <c r="N41" s="558"/>
      <c r="O41" s="566"/>
      <c r="P41" s="568"/>
      <c r="Q41" s="556"/>
      <c r="R41" s="558"/>
      <c r="S41" s="566"/>
      <c r="T41" s="568"/>
      <c r="U41" s="556"/>
      <c r="V41" s="558"/>
      <c r="W41" s="566"/>
      <c r="X41" s="568"/>
      <c r="Y41" s="556"/>
      <c r="Z41" s="558"/>
      <c r="AA41" s="566"/>
      <c r="AB41" s="568"/>
      <c r="AC41" s="556"/>
      <c r="AD41" s="558"/>
      <c r="AE41" s="566"/>
      <c r="AF41" s="568"/>
      <c r="AG41" s="556"/>
      <c r="AH41" s="558"/>
      <c r="AI41" s="566"/>
      <c r="AJ41" s="568"/>
      <c r="AK41" s="556"/>
      <c r="AL41" s="558"/>
      <c r="AM41" s="566"/>
      <c r="AN41" s="568"/>
      <c r="AO41" s="556"/>
      <c r="AP41" s="558"/>
      <c r="AQ41" s="566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</row>
    <row r="42" spans="1:80" s="42" customFormat="1" ht="18" customHeight="1" thickBot="1" x14ac:dyDescent="0.25">
      <c r="A42" s="94" t="s">
        <v>14</v>
      </c>
      <c r="B42" s="569" t="s">
        <v>15</v>
      </c>
      <c r="C42" s="569"/>
      <c r="D42" s="570"/>
      <c r="E42" s="570"/>
      <c r="F42" s="314"/>
      <c r="G42" s="310"/>
      <c r="H42" s="570"/>
      <c r="I42" s="570"/>
      <c r="J42" s="570"/>
      <c r="K42" s="570"/>
      <c r="L42" s="571"/>
      <c r="M42" s="571"/>
      <c r="N42" s="571"/>
      <c r="O42" s="571"/>
      <c r="P42" s="571"/>
      <c r="Q42" s="571"/>
      <c r="R42" s="571"/>
      <c r="S42" s="571"/>
      <c r="T42" s="571"/>
      <c r="U42" s="571"/>
      <c r="V42" s="571"/>
      <c r="W42" s="571"/>
      <c r="X42" s="571"/>
      <c r="Y42" s="571"/>
      <c r="Z42" s="571"/>
      <c r="AA42" s="571"/>
      <c r="AB42" s="571"/>
      <c r="AC42" s="571"/>
      <c r="AD42" s="571"/>
      <c r="AE42" s="571"/>
      <c r="AF42" s="571"/>
      <c r="AG42" s="571"/>
      <c r="AH42" s="571"/>
      <c r="AI42" s="571"/>
      <c r="AJ42" s="571"/>
      <c r="AK42" s="571"/>
      <c r="AL42" s="571"/>
      <c r="AM42" s="571"/>
      <c r="AN42" s="571"/>
      <c r="AO42" s="571"/>
      <c r="AP42" s="571"/>
      <c r="AQ42" s="57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</row>
    <row r="43" spans="1:80" ht="18" customHeight="1" x14ac:dyDescent="0.2">
      <c r="A43" s="297" t="s">
        <v>16</v>
      </c>
      <c r="B43" s="573" t="s">
        <v>191</v>
      </c>
      <c r="C43" s="574"/>
      <c r="D43" s="2"/>
      <c r="E43" s="77">
        <v>4</v>
      </c>
      <c r="F43" s="61">
        <v>5</v>
      </c>
      <c r="G43" s="64">
        <f>SUM(H43:K43)</f>
        <v>72</v>
      </c>
      <c r="H43" s="418">
        <f>L43+P43+T43+X43+AB43+AF43+AJ43+AN43</f>
        <v>0</v>
      </c>
      <c r="I43" s="418">
        <f t="shared" ref="I43:K43" si="0">M43+Q43+U43+Y43+AC43+AG43+AK43+AO43</f>
        <v>0</v>
      </c>
      <c r="J43" s="418">
        <f t="shared" si="0"/>
        <v>72</v>
      </c>
      <c r="K43" s="418">
        <f t="shared" si="0"/>
        <v>0</v>
      </c>
      <c r="L43" s="450">
        <v>0</v>
      </c>
      <c r="M43" s="420">
        <v>0</v>
      </c>
      <c r="N43" s="420">
        <v>0</v>
      </c>
      <c r="O43" s="451">
        <v>0</v>
      </c>
      <c r="P43" s="419">
        <v>0</v>
      </c>
      <c r="Q43" s="420">
        <v>0</v>
      </c>
      <c r="R43" s="420">
        <v>0</v>
      </c>
      <c r="S43" s="421">
        <v>0</v>
      </c>
      <c r="T43" s="419">
        <v>0</v>
      </c>
      <c r="U43" s="420">
        <v>0</v>
      </c>
      <c r="V43" s="420">
        <v>16</v>
      </c>
      <c r="W43" s="421">
        <v>0</v>
      </c>
      <c r="X43" s="422">
        <v>0</v>
      </c>
      <c r="Y43" s="423">
        <v>0</v>
      </c>
      <c r="Z43" s="423">
        <v>16</v>
      </c>
      <c r="AA43" s="424">
        <v>0</v>
      </c>
      <c r="AB43" s="448">
        <v>0</v>
      </c>
      <c r="AC43" s="420">
        <v>0</v>
      </c>
      <c r="AD43" s="420">
        <v>16</v>
      </c>
      <c r="AE43" s="421">
        <v>0</v>
      </c>
      <c r="AF43" s="449">
        <v>0</v>
      </c>
      <c r="AG43" s="423">
        <v>0</v>
      </c>
      <c r="AH43" s="423">
        <v>24</v>
      </c>
      <c r="AI43" s="424">
        <v>0</v>
      </c>
      <c r="AJ43" s="449">
        <v>0</v>
      </c>
      <c r="AK43" s="420">
        <v>0</v>
      </c>
      <c r="AL43" s="420">
        <v>0</v>
      </c>
      <c r="AM43" s="421">
        <v>0</v>
      </c>
      <c r="AN43" s="448">
        <v>0</v>
      </c>
      <c r="AO43" s="420">
        <v>0</v>
      </c>
      <c r="AP43" s="420">
        <v>0</v>
      </c>
      <c r="AQ43" s="421">
        <v>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</row>
    <row r="44" spans="1:80" ht="18" customHeight="1" x14ac:dyDescent="0.2">
      <c r="A44" s="4" t="s">
        <v>17</v>
      </c>
      <c r="B44" s="561" t="s">
        <v>74</v>
      </c>
      <c r="C44" s="562"/>
      <c r="D44" s="2"/>
      <c r="E44" s="77">
        <v>2</v>
      </c>
      <c r="F44" s="3">
        <v>2</v>
      </c>
      <c r="G44" s="66">
        <f>SUM(H44:K44)</f>
        <v>24</v>
      </c>
      <c r="H44" s="418">
        <f t="shared" ref="H44:H49" si="1">L44+P44+T44+X44+AB44+AF44+AJ44+AN44</f>
        <v>8</v>
      </c>
      <c r="I44" s="418">
        <f t="shared" ref="I44:I49" si="2">M44+Q44+U44+Y44+AC44+AG44+AK44+AO44</f>
        <v>0</v>
      </c>
      <c r="J44" s="418">
        <f t="shared" ref="J44:J49" si="3">N44+R44+V44+Z44+AD44+AH44+AL44+AP44</f>
        <v>16</v>
      </c>
      <c r="K44" s="418">
        <f t="shared" ref="K44:K49" si="4">O44+S44+W44+AA44+AE44+AI44+AM44+AQ44</f>
        <v>0</v>
      </c>
      <c r="L44" s="425">
        <v>8</v>
      </c>
      <c r="M44" s="426">
        <v>0</v>
      </c>
      <c r="N44" s="426">
        <v>16</v>
      </c>
      <c r="O44" s="427">
        <v>0</v>
      </c>
      <c r="P44" s="428">
        <v>0</v>
      </c>
      <c r="Q44" s="426">
        <v>0</v>
      </c>
      <c r="R44" s="426">
        <v>0</v>
      </c>
      <c r="S44" s="429">
        <v>0</v>
      </c>
      <c r="T44" s="428">
        <v>0</v>
      </c>
      <c r="U44" s="426">
        <v>0</v>
      </c>
      <c r="V44" s="426">
        <v>0</v>
      </c>
      <c r="W44" s="429">
        <v>0</v>
      </c>
      <c r="X44" s="425">
        <v>0</v>
      </c>
      <c r="Y44" s="430">
        <v>0</v>
      </c>
      <c r="Z44" s="430">
        <v>0</v>
      </c>
      <c r="AA44" s="431">
        <v>0</v>
      </c>
      <c r="AB44" s="432">
        <v>0</v>
      </c>
      <c r="AC44" s="426">
        <v>0</v>
      </c>
      <c r="AD44" s="426">
        <v>0</v>
      </c>
      <c r="AE44" s="429">
        <v>0</v>
      </c>
      <c r="AF44" s="433">
        <v>0</v>
      </c>
      <c r="AG44" s="430">
        <v>0</v>
      </c>
      <c r="AH44" s="430">
        <v>0</v>
      </c>
      <c r="AI44" s="431">
        <v>0</v>
      </c>
      <c r="AJ44" s="433">
        <v>0</v>
      </c>
      <c r="AK44" s="426">
        <v>0</v>
      </c>
      <c r="AL44" s="426">
        <v>0</v>
      </c>
      <c r="AM44" s="429">
        <v>0</v>
      </c>
      <c r="AN44" s="432">
        <v>0</v>
      </c>
      <c r="AO44" s="426">
        <v>0</v>
      </c>
      <c r="AP44" s="426">
        <v>0</v>
      </c>
      <c r="AQ44" s="429">
        <v>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</row>
    <row r="45" spans="1:80" ht="18" customHeight="1" x14ac:dyDescent="0.2">
      <c r="A45" s="4" t="s">
        <v>18</v>
      </c>
      <c r="B45" s="559" t="s">
        <v>124</v>
      </c>
      <c r="C45" s="560"/>
      <c r="D45" s="300"/>
      <c r="E45" s="31">
        <v>3</v>
      </c>
      <c r="F45" s="290">
        <v>3</v>
      </c>
      <c r="G45" s="30">
        <f>SUM(H45:K45)</f>
        <v>24</v>
      </c>
      <c r="H45" s="418">
        <f t="shared" si="1"/>
        <v>24</v>
      </c>
      <c r="I45" s="418">
        <f t="shared" si="2"/>
        <v>0</v>
      </c>
      <c r="J45" s="418">
        <f t="shared" si="3"/>
        <v>0</v>
      </c>
      <c r="K45" s="418">
        <f t="shared" si="4"/>
        <v>0</v>
      </c>
      <c r="L45" s="425">
        <v>8</v>
      </c>
      <c r="M45" s="430">
        <v>0</v>
      </c>
      <c r="N45" s="430">
        <v>0</v>
      </c>
      <c r="O45" s="434">
        <v>0</v>
      </c>
      <c r="P45" s="425">
        <v>8</v>
      </c>
      <c r="Q45" s="430">
        <v>0</v>
      </c>
      <c r="R45" s="430">
        <v>0</v>
      </c>
      <c r="S45" s="431">
        <v>0</v>
      </c>
      <c r="T45" s="425">
        <v>0</v>
      </c>
      <c r="U45" s="430">
        <v>0</v>
      </c>
      <c r="V45" s="430">
        <v>0</v>
      </c>
      <c r="W45" s="431">
        <v>0</v>
      </c>
      <c r="X45" s="425">
        <v>0</v>
      </c>
      <c r="Y45" s="430">
        <v>0</v>
      </c>
      <c r="Z45" s="430">
        <v>0</v>
      </c>
      <c r="AA45" s="431">
        <v>0</v>
      </c>
      <c r="AB45" s="433">
        <v>0</v>
      </c>
      <c r="AC45" s="430">
        <v>0</v>
      </c>
      <c r="AD45" s="430">
        <v>0</v>
      </c>
      <c r="AE45" s="431">
        <v>0</v>
      </c>
      <c r="AF45" s="433">
        <v>0</v>
      </c>
      <c r="AG45" s="430">
        <v>0</v>
      </c>
      <c r="AH45" s="430">
        <v>0</v>
      </c>
      <c r="AI45" s="435">
        <v>0</v>
      </c>
      <c r="AJ45" s="433">
        <v>0</v>
      </c>
      <c r="AK45" s="430">
        <v>0</v>
      </c>
      <c r="AL45" s="430">
        <v>0</v>
      </c>
      <c r="AM45" s="435">
        <v>0</v>
      </c>
      <c r="AN45" s="433">
        <v>8</v>
      </c>
      <c r="AO45" s="430">
        <v>0</v>
      </c>
      <c r="AP45" s="430">
        <v>0</v>
      </c>
      <c r="AQ45" s="435">
        <v>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</row>
    <row r="46" spans="1:80" ht="18" customHeight="1" x14ac:dyDescent="0.2">
      <c r="A46" s="351" t="s">
        <v>19</v>
      </c>
      <c r="B46" s="561" t="s">
        <v>75</v>
      </c>
      <c r="C46" s="562"/>
      <c r="D46" s="89"/>
      <c r="E46" s="68">
        <v>1</v>
      </c>
      <c r="F46" s="65">
        <v>1</v>
      </c>
      <c r="G46" s="66">
        <f>SUM(H46:K46)</f>
        <v>8</v>
      </c>
      <c r="H46" s="418">
        <f t="shared" si="1"/>
        <v>8</v>
      </c>
      <c r="I46" s="418">
        <f t="shared" si="2"/>
        <v>0</v>
      </c>
      <c r="J46" s="418">
        <f t="shared" si="3"/>
        <v>0</v>
      </c>
      <c r="K46" s="418">
        <f t="shared" si="4"/>
        <v>0</v>
      </c>
      <c r="L46" s="428">
        <v>0</v>
      </c>
      <c r="M46" s="426">
        <v>0</v>
      </c>
      <c r="N46" s="426">
        <v>0</v>
      </c>
      <c r="O46" s="427">
        <v>0</v>
      </c>
      <c r="P46" s="428">
        <v>0</v>
      </c>
      <c r="Q46" s="426">
        <v>0</v>
      </c>
      <c r="R46" s="426">
        <v>0</v>
      </c>
      <c r="S46" s="429">
        <v>0</v>
      </c>
      <c r="T46" s="428">
        <v>0</v>
      </c>
      <c r="U46" s="426">
        <v>0</v>
      </c>
      <c r="V46" s="426">
        <v>0</v>
      </c>
      <c r="W46" s="429">
        <v>0</v>
      </c>
      <c r="X46" s="428">
        <v>0</v>
      </c>
      <c r="Y46" s="430">
        <v>0</v>
      </c>
      <c r="Z46" s="430">
        <v>0</v>
      </c>
      <c r="AA46" s="431">
        <v>0</v>
      </c>
      <c r="AB46" s="428">
        <v>8</v>
      </c>
      <c r="AC46" s="426">
        <v>0</v>
      </c>
      <c r="AD46" s="426">
        <v>0</v>
      </c>
      <c r="AE46" s="429">
        <v>0</v>
      </c>
      <c r="AF46" s="433">
        <v>0</v>
      </c>
      <c r="AG46" s="430">
        <v>0</v>
      </c>
      <c r="AH46" s="430">
        <v>0</v>
      </c>
      <c r="AI46" s="431">
        <v>0</v>
      </c>
      <c r="AJ46" s="433">
        <v>0</v>
      </c>
      <c r="AK46" s="426">
        <v>0</v>
      </c>
      <c r="AL46" s="426">
        <v>0</v>
      </c>
      <c r="AM46" s="429">
        <v>0</v>
      </c>
      <c r="AN46" s="432">
        <v>0</v>
      </c>
      <c r="AO46" s="426">
        <v>0</v>
      </c>
      <c r="AP46" s="426">
        <v>0</v>
      </c>
      <c r="AQ46" s="429">
        <v>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</row>
    <row r="47" spans="1:80" ht="18" customHeight="1" x14ac:dyDescent="0.2">
      <c r="A47" s="4" t="s">
        <v>20</v>
      </c>
      <c r="B47" s="563" t="s">
        <v>192</v>
      </c>
      <c r="C47" s="564"/>
      <c r="D47" s="172"/>
      <c r="E47" s="173">
        <v>1</v>
      </c>
      <c r="F47" s="69">
        <v>1</v>
      </c>
      <c r="G47" s="174">
        <v>8</v>
      </c>
      <c r="H47" s="418">
        <f t="shared" si="1"/>
        <v>8</v>
      </c>
      <c r="I47" s="418">
        <f t="shared" si="2"/>
        <v>0</v>
      </c>
      <c r="J47" s="418">
        <f t="shared" si="3"/>
        <v>0</v>
      </c>
      <c r="K47" s="418">
        <f t="shared" si="4"/>
        <v>0</v>
      </c>
      <c r="L47" s="436">
        <v>0</v>
      </c>
      <c r="M47" s="437">
        <v>0</v>
      </c>
      <c r="N47" s="437">
        <v>0</v>
      </c>
      <c r="O47" s="438">
        <v>0</v>
      </c>
      <c r="P47" s="436">
        <v>0</v>
      </c>
      <c r="Q47" s="437">
        <v>0</v>
      </c>
      <c r="R47" s="437">
        <v>0</v>
      </c>
      <c r="S47" s="439">
        <v>0</v>
      </c>
      <c r="T47" s="436">
        <v>0</v>
      </c>
      <c r="U47" s="437">
        <v>0</v>
      </c>
      <c r="V47" s="437">
        <v>0</v>
      </c>
      <c r="W47" s="439">
        <v>0</v>
      </c>
      <c r="X47" s="436">
        <v>0</v>
      </c>
      <c r="Y47" s="440">
        <v>0</v>
      </c>
      <c r="Z47" s="440">
        <v>0</v>
      </c>
      <c r="AA47" s="435">
        <v>0</v>
      </c>
      <c r="AB47" s="436">
        <v>8</v>
      </c>
      <c r="AC47" s="437">
        <v>0</v>
      </c>
      <c r="AD47" s="437">
        <v>0</v>
      </c>
      <c r="AE47" s="439">
        <v>0</v>
      </c>
      <c r="AF47" s="441">
        <v>0</v>
      </c>
      <c r="AG47" s="440">
        <v>0</v>
      </c>
      <c r="AH47" s="440">
        <v>0</v>
      </c>
      <c r="AI47" s="435">
        <v>0</v>
      </c>
      <c r="AJ47" s="441">
        <v>0</v>
      </c>
      <c r="AK47" s="437">
        <v>0</v>
      </c>
      <c r="AL47" s="437">
        <v>0</v>
      </c>
      <c r="AM47" s="439">
        <v>0</v>
      </c>
      <c r="AN47" s="442">
        <v>0</v>
      </c>
      <c r="AO47" s="437">
        <v>0</v>
      </c>
      <c r="AP47" s="437">
        <v>0</v>
      </c>
      <c r="AQ47" s="439">
        <v>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</row>
    <row r="48" spans="1:80" ht="18" customHeight="1" x14ac:dyDescent="0.2">
      <c r="A48" s="297" t="s">
        <v>49</v>
      </c>
      <c r="B48" s="561" t="s">
        <v>76</v>
      </c>
      <c r="C48" s="562"/>
      <c r="D48" s="172"/>
      <c r="E48" s="173">
        <v>1</v>
      </c>
      <c r="F48" s="69">
        <v>1</v>
      </c>
      <c r="G48" s="174">
        <v>8</v>
      </c>
      <c r="H48" s="418">
        <f t="shared" si="1"/>
        <v>8</v>
      </c>
      <c r="I48" s="418">
        <f t="shared" si="2"/>
        <v>0</v>
      </c>
      <c r="J48" s="418">
        <f t="shared" si="3"/>
        <v>0</v>
      </c>
      <c r="K48" s="418">
        <f t="shared" si="4"/>
        <v>0</v>
      </c>
      <c r="L48" s="436">
        <v>0</v>
      </c>
      <c r="M48" s="437">
        <v>0</v>
      </c>
      <c r="N48" s="437">
        <v>0</v>
      </c>
      <c r="O48" s="438">
        <v>0</v>
      </c>
      <c r="P48" s="436">
        <v>0</v>
      </c>
      <c r="Q48" s="437">
        <v>0</v>
      </c>
      <c r="R48" s="437">
        <v>0</v>
      </c>
      <c r="S48" s="439">
        <v>0</v>
      </c>
      <c r="T48" s="436">
        <v>0</v>
      </c>
      <c r="U48" s="437">
        <v>0</v>
      </c>
      <c r="V48" s="437">
        <v>0</v>
      </c>
      <c r="W48" s="439">
        <v>0</v>
      </c>
      <c r="X48" s="443">
        <v>0</v>
      </c>
      <c r="Y48" s="440">
        <v>0</v>
      </c>
      <c r="Z48" s="440">
        <v>0</v>
      </c>
      <c r="AA48" s="435">
        <v>0</v>
      </c>
      <c r="AB48" s="442">
        <v>0</v>
      </c>
      <c r="AC48" s="437">
        <v>0</v>
      </c>
      <c r="AD48" s="437">
        <v>0</v>
      </c>
      <c r="AE48" s="439">
        <v>0</v>
      </c>
      <c r="AF48" s="441">
        <v>0</v>
      </c>
      <c r="AG48" s="440">
        <v>0</v>
      </c>
      <c r="AH48" s="440">
        <v>0</v>
      </c>
      <c r="AI48" s="435">
        <v>0</v>
      </c>
      <c r="AJ48" s="441">
        <v>0</v>
      </c>
      <c r="AK48" s="437">
        <v>0</v>
      </c>
      <c r="AL48" s="437">
        <v>0</v>
      </c>
      <c r="AM48" s="439">
        <v>0</v>
      </c>
      <c r="AN48" s="442">
        <v>8</v>
      </c>
      <c r="AO48" s="437">
        <v>0</v>
      </c>
      <c r="AP48" s="437">
        <v>0</v>
      </c>
      <c r="AQ48" s="439">
        <v>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</row>
    <row r="49" spans="1:80" ht="18" customHeight="1" thickBot="1" x14ac:dyDescent="0.25">
      <c r="A49" s="297" t="s">
        <v>50</v>
      </c>
      <c r="B49" s="561" t="s">
        <v>115</v>
      </c>
      <c r="C49" s="562"/>
      <c r="D49" s="172"/>
      <c r="E49" s="173">
        <v>1</v>
      </c>
      <c r="F49" s="69">
        <v>1</v>
      </c>
      <c r="G49" s="174">
        <v>8</v>
      </c>
      <c r="H49" s="418">
        <f t="shared" si="1"/>
        <v>8</v>
      </c>
      <c r="I49" s="418">
        <f t="shared" si="2"/>
        <v>0</v>
      </c>
      <c r="J49" s="418">
        <f t="shared" si="3"/>
        <v>0</v>
      </c>
      <c r="K49" s="418">
        <f t="shared" si="4"/>
        <v>0</v>
      </c>
      <c r="L49" s="436">
        <v>0</v>
      </c>
      <c r="M49" s="437">
        <v>0</v>
      </c>
      <c r="N49" s="437">
        <v>0</v>
      </c>
      <c r="O49" s="438">
        <v>0</v>
      </c>
      <c r="P49" s="436">
        <v>0</v>
      </c>
      <c r="Q49" s="437">
        <v>0</v>
      </c>
      <c r="R49" s="437">
        <v>0</v>
      </c>
      <c r="S49" s="439">
        <v>0</v>
      </c>
      <c r="T49" s="436">
        <v>0</v>
      </c>
      <c r="U49" s="437">
        <v>0</v>
      </c>
      <c r="V49" s="437">
        <v>0</v>
      </c>
      <c r="W49" s="439">
        <v>0</v>
      </c>
      <c r="X49" s="443">
        <v>0</v>
      </c>
      <c r="Y49" s="440">
        <v>0</v>
      </c>
      <c r="Z49" s="440">
        <v>0</v>
      </c>
      <c r="AA49" s="435">
        <v>0</v>
      </c>
      <c r="AB49" s="442">
        <v>0</v>
      </c>
      <c r="AC49" s="437">
        <v>0</v>
      </c>
      <c r="AD49" s="437">
        <v>0</v>
      </c>
      <c r="AE49" s="439">
        <v>0</v>
      </c>
      <c r="AF49" s="441">
        <v>0</v>
      </c>
      <c r="AG49" s="440">
        <v>0</v>
      </c>
      <c r="AH49" s="440">
        <v>0</v>
      </c>
      <c r="AI49" s="435">
        <v>0</v>
      </c>
      <c r="AJ49" s="441">
        <v>0</v>
      </c>
      <c r="AK49" s="437">
        <v>0</v>
      </c>
      <c r="AL49" s="437">
        <v>0</v>
      </c>
      <c r="AM49" s="439">
        <v>0</v>
      </c>
      <c r="AN49" s="442">
        <v>8</v>
      </c>
      <c r="AO49" s="437">
        <v>0</v>
      </c>
      <c r="AP49" s="437">
        <v>0</v>
      </c>
      <c r="AQ49" s="439">
        <v>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:80" ht="18" customHeight="1" thickTop="1" x14ac:dyDescent="0.2">
      <c r="A50" s="55"/>
      <c r="B50" s="598" t="s">
        <v>21</v>
      </c>
      <c r="C50" s="599"/>
      <c r="D50" s="602">
        <f t="shared" ref="D50:AQ50" si="5">SUM(D43:D49)</f>
        <v>0</v>
      </c>
      <c r="E50" s="594">
        <f t="shared" si="5"/>
        <v>13</v>
      </c>
      <c r="F50" s="596">
        <f t="shared" si="5"/>
        <v>14</v>
      </c>
      <c r="G50" s="604">
        <f t="shared" si="5"/>
        <v>152</v>
      </c>
      <c r="H50" s="594">
        <f t="shared" si="5"/>
        <v>64</v>
      </c>
      <c r="I50" s="594">
        <f t="shared" si="5"/>
        <v>0</v>
      </c>
      <c r="J50" s="594">
        <f t="shared" si="5"/>
        <v>88</v>
      </c>
      <c r="K50" s="596">
        <f t="shared" si="5"/>
        <v>0</v>
      </c>
      <c r="L50" s="444">
        <f t="shared" si="5"/>
        <v>16</v>
      </c>
      <c r="M50" s="445">
        <f t="shared" si="5"/>
        <v>0</v>
      </c>
      <c r="N50" s="445">
        <f t="shared" si="5"/>
        <v>16</v>
      </c>
      <c r="O50" s="446">
        <f t="shared" si="5"/>
        <v>0</v>
      </c>
      <c r="P50" s="444">
        <f t="shared" si="5"/>
        <v>8</v>
      </c>
      <c r="Q50" s="445">
        <f t="shared" si="5"/>
        <v>0</v>
      </c>
      <c r="R50" s="445">
        <f t="shared" si="5"/>
        <v>0</v>
      </c>
      <c r="S50" s="446">
        <f t="shared" si="5"/>
        <v>0</v>
      </c>
      <c r="T50" s="444">
        <f t="shared" si="5"/>
        <v>0</v>
      </c>
      <c r="U50" s="445">
        <f t="shared" si="5"/>
        <v>0</v>
      </c>
      <c r="V50" s="445">
        <f t="shared" si="5"/>
        <v>16</v>
      </c>
      <c r="W50" s="446">
        <f t="shared" si="5"/>
        <v>0</v>
      </c>
      <c r="X50" s="444">
        <f t="shared" si="5"/>
        <v>0</v>
      </c>
      <c r="Y50" s="445">
        <f t="shared" si="5"/>
        <v>0</v>
      </c>
      <c r="Z50" s="445">
        <f t="shared" si="5"/>
        <v>16</v>
      </c>
      <c r="AA50" s="446">
        <f t="shared" si="5"/>
        <v>0</v>
      </c>
      <c r="AB50" s="444">
        <f t="shared" si="5"/>
        <v>16</v>
      </c>
      <c r="AC50" s="445">
        <f t="shared" si="5"/>
        <v>0</v>
      </c>
      <c r="AD50" s="445">
        <f t="shared" si="5"/>
        <v>16</v>
      </c>
      <c r="AE50" s="446">
        <f t="shared" si="5"/>
        <v>0</v>
      </c>
      <c r="AF50" s="444">
        <f t="shared" si="5"/>
        <v>0</v>
      </c>
      <c r="AG50" s="445">
        <f t="shared" si="5"/>
        <v>0</v>
      </c>
      <c r="AH50" s="445">
        <f t="shared" si="5"/>
        <v>24</v>
      </c>
      <c r="AI50" s="446">
        <f t="shared" si="5"/>
        <v>0</v>
      </c>
      <c r="AJ50" s="444">
        <f t="shared" si="5"/>
        <v>0</v>
      </c>
      <c r="AK50" s="445">
        <f t="shared" si="5"/>
        <v>0</v>
      </c>
      <c r="AL50" s="445">
        <f t="shared" si="5"/>
        <v>0</v>
      </c>
      <c r="AM50" s="446">
        <f t="shared" si="5"/>
        <v>0</v>
      </c>
      <c r="AN50" s="444">
        <f t="shared" si="5"/>
        <v>24</v>
      </c>
      <c r="AO50" s="445">
        <f t="shared" si="5"/>
        <v>0</v>
      </c>
      <c r="AP50" s="445">
        <f t="shared" si="5"/>
        <v>0</v>
      </c>
      <c r="AQ50" s="447">
        <f t="shared" si="5"/>
        <v>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:80" ht="18" customHeight="1" thickBot="1" x14ac:dyDescent="0.25">
      <c r="A51" s="58"/>
      <c r="B51" s="600"/>
      <c r="C51" s="601"/>
      <c r="D51" s="603"/>
      <c r="E51" s="595"/>
      <c r="F51" s="597"/>
      <c r="G51" s="605"/>
      <c r="H51" s="595"/>
      <c r="I51" s="595"/>
      <c r="J51" s="595"/>
      <c r="K51" s="597"/>
      <c r="L51" s="580">
        <f>SUM(L50:O50)</f>
        <v>32</v>
      </c>
      <c r="M51" s="764"/>
      <c r="N51" s="764"/>
      <c r="O51" s="765"/>
      <c r="P51" s="580">
        <f>SUM(P50:S50)</f>
        <v>8</v>
      </c>
      <c r="Q51" s="581"/>
      <c r="R51" s="581"/>
      <c r="S51" s="582"/>
      <c r="T51" s="580">
        <f>SUM(T50:W50)</f>
        <v>16</v>
      </c>
      <c r="U51" s="581"/>
      <c r="V51" s="581"/>
      <c r="W51" s="582"/>
      <c r="X51" s="580">
        <f>SUM(X50:AA50)</f>
        <v>16</v>
      </c>
      <c r="Y51" s="764"/>
      <c r="Z51" s="764"/>
      <c r="AA51" s="765"/>
      <c r="AB51" s="580">
        <f>SUM(AB50:AE50)</f>
        <v>32</v>
      </c>
      <c r="AC51" s="764"/>
      <c r="AD51" s="764"/>
      <c r="AE51" s="765"/>
      <c r="AF51" s="580">
        <f>SUM(AF50:AI50)</f>
        <v>24</v>
      </c>
      <c r="AG51" s="764"/>
      <c r="AH51" s="764"/>
      <c r="AI51" s="765"/>
      <c r="AJ51" s="580">
        <f>SUM(AJ50:AM50)</f>
        <v>0</v>
      </c>
      <c r="AK51" s="764"/>
      <c r="AL51" s="764"/>
      <c r="AM51" s="765"/>
      <c r="AN51" s="580">
        <f>SUM(AN50:AQ50)</f>
        <v>24</v>
      </c>
      <c r="AO51" s="764"/>
      <c r="AP51" s="764"/>
      <c r="AQ51" s="765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</row>
    <row r="52" spans="1:80" ht="18" customHeight="1" x14ac:dyDescent="0.2">
      <c r="A52" s="583" t="s">
        <v>22</v>
      </c>
      <c r="B52" s="584"/>
      <c r="C52" s="585"/>
      <c r="D52" s="586" t="s">
        <v>8</v>
      </c>
      <c r="E52" s="589" t="s">
        <v>9</v>
      </c>
      <c r="F52" s="565" t="s">
        <v>68</v>
      </c>
      <c r="G52" s="592" t="s">
        <v>6</v>
      </c>
      <c r="H52" s="521" t="s">
        <v>10</v>
      </c>
      <c r="I52" s="521" t="s">
        <v>11</v>
      </c>
      <c r="J52" s="521" t="s">
        <v>12</v>
      </c>
      <c r="K52" s="575" t="s">
        <v>62</v>
      </c>
      <c r="L52" s="612" t="s">
        <v>23</v>
      </c>
      <c r="M52" s="613"/>
      <c r="N52" s="613"/>
      <c r="O52" s="614"/>
      <c r="P52" s="612" t="s">
        <v>24</v>
      </c>
      <c r="Q52" s="613"/>
      <c r="R52" s="613"/>
      <c r="S52" s="614"/>
      <c r="T52" s="609" t="s">
        <v>25</v>
      </c>
      <c r="U52" s="610"/>
      <c r="V52" s="610"/>
      <c r="W52" s="611"/>
      <c r="X52" s="609" t="s">
        <v>26</v>
      </c>
      <c r="Y52" s="610"/>
      <c r="Z52" s="610"/>
      <c r="AA52" s="611"/>
      <c r="AB52" s="609" t="s">
        <v>27</v>
      </c>
      <c r="AC52" s="610"/>
      <c r="AD52" s="610"/>
      <c r="AE52" s="611"/>
      <c r="AF52" s="609" t="s">
        <v>28</v>
      </c>
      <c r="AG52" s="610"/>
      <c r="AH52" s="610"/>
      <c r="AI52" s="611"/>
      <c r="AJ52" s="609" t="s">
        <v>29</v>
      </c>
      <c r="AK52" s="610"/>
      <c r="AL52" s="610"/>
      <c r="AM52" s="611"/>
      <c r="AN52" s="612" t="s">
        <v>109</v>
      </c>
      <c r="AO52" s="613"/>
      <c r="AP52" s="613"/>
      <c r="AQ52" s="614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</row>
    <row r="53" spans="1:80" ht="18" customHeight="1" x14ac:dyDescent="0.2">
      <c r="A53" s="583"/>
      <c r="B53" s="584"/>
      <c r="C53" s="585"/>
      <c r="D53" s="587"/>
      <c r="E53" s="589"/>
      <c r="F53" s="591"/>
      <c r="G53" s="592"/>
      <c r="H53" s="521"/>
      <c r="I53" s="521"/>
      <c r="J53" s="521"/>
      <c r="K53" s="575"/>
      <c r="L53" s="567" t="s">
        <v>10</v>
      </c>
      <c r="M53" s="555" t="s">
        <v>11</v>
      </c>
      <c r="N53" s="557" t="s">
        <v>13</v>
      </c>
      <c r="O53" s="565" t="s">
        <v>66</v>
      </c>
      <c r="P53" s="567" t="s">
        <v>10</v>
      </c>
      <c r="Q53" s="555" t="s">
        <v>11</v>
      </c>
      <c r="R53" s="557" t="s">
        <v>13</v>
      </c>
      <c r="S53" s="565" t="s">
        <v>66</v>
      </c>
      <c r="T53" s="567" t="s">
        <v>10</v>
      </c>
      <c r="U53" s="555" t="s">
        <v>11</v>
      </c>
      <c r="V53" s="557" t="s">
        <v>13</v>
      </c>
      <c r="W53" s="565" t="s">
        <v>66</v>
      </c>
      <c r="X53" s="567" t="s">
        <v>10</v>
      </c>
      <c r="Y53" s="555" t="s">
        <v>11</v>
      </c>
      <c r="Z53" s="557" t="s">
        <v>13</v>
      </c>
      <c r="AA53" s="565" t="s">
        <v>66</v>
      </c>
      <c r="AB53" s="567" t="s">
        <v>10</v>
      </c>
      <c r="AC53" s="555" t="s">
        <v>11</v>
      </c>
      <c r="AD53" s="557" t="s">
        <v>13</v>
      </c>
      <c r="AE53" s="565" t="s">
        <v>66</v>
      </c>
      <c r="AF53" s="567" t="s">
        <v>10</v>
      </c>
      <c r="AG53" s="555" t="s">
        <v>11</v>
      </c>
      <c r="AH53" s="557" t="s">
        <v>13</v>
      </c>
      <c r="AI53" s="565" t="s">
        <v>66</v>
      </c>
      <c r="AJ53" s="567" t="s">
        <v>10</v>
      </c>
      <c r="AK53" s="555" t="s">
        <v>11</v>
      </c>
      <c r="AL53" s="557" t="s">
        <v>13</v>
      </c>
      <c r="AM53" s="565" t="s">
        <v>66</v>
      </c>
      <c r="AN53" s="567" t="s">
        <v>10</v>
      </c>
      <c r="AO53" s="555" t="s">
        <v>11</v>
      </c>
      <c r="AP53" s="557" t="s">
        <v>13</v>
      </c>
      <c r="AQ53" s="565" t="s">
        <v>66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</row>
    <row r="54" spans="1:80" ht="18" customHeight="1" thickBot="1" x14ac:dyDescent="0.25">
      <c r="A54" s="583"/>
      <c r="B54" s="584"/>
      <c r="C54" s="585"/>
      <c r="D54" s="588"/>
      <c r="E54" s="590"/>
      <c r="F54" s="566"/>
      <c r="G54" s="593"/>
      <c r="H54" s="522"/>
      <c r="I54" s="522"/>
      <c r="J54" s="522"/>
      <c r="K54" s="576"/>
      <c r="L54" s="568"/>
      <c r="M54" s="556"/>
      <c r="N54" s="558"/>
      <c r="O54" s="566"/>
      <c r="P54" s="568"/>
      <c r="Q54" s="556"/>
      <c r="R54" s="558"/>
      <c r="S54" s="566"/>
      <c r="T54" s="568"/>
      <c r="U54" s="556"/>
      <c r="V54" s="558"/>
      <c r="W54" s="566"/>
      <c r="X54" s="568"/>
      <c r="Y54" s="556"/>
      <c r="Z54" s="558"/>
      <c r="AA54" s="566"/>
      <c r="AB54" s="568"/>
      <c r="AC54" s="556"/>
      <c r="AD54" s="558"/>
      <c r="AE54" s="566"/>
      <c r="AF54" s="568"/>
      <c r="AG54" s="556"/>
      <c r="AH54" s="558"/>
      <c r="AI54" s="566"/>
      <c r="AJ54" s="568"/>
      <c r="AK54" s="556"/>
      <c r="AL54" s="558"/>
      <c r="AM54" s="566"/>
      <c r="AN54" s="568"/>
      <c r="AO54" s="556"/>
      <c r="AP54" s="558"/>
      <c r="AQ54" s="566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</row>
    <row r="55" spans="1:80" ht="18" customHeight="1" x14ac:dyDescent="0.2">
      <c r="A55" s="583"/>
      <c r="B55" s="584"/>
      <c r="C55" s="585"/>
      <c r="D55" s="634">
        <f t="shared" ref="D55:AQ55" si="6">SUM(D50)</f>
        <v>0</v>
      </c>
      <c r="E55" s="632">
        <f t="shared" si="6"/>
        <v>13</v>
      </c>
      <c r="F55" s="636">
        <f>SUM(F50)</f>
        <v>14</v>
      </c>
      <c r="G55" s="638">
        <f t="shared" si="6"/>
        <v>152</v>
      </c>
      <c r="H55" s="632">
        <f t="shared" si="6"/>
        <v>64</v>
      </c>
      <c r="I55" s="632">
        <f t="shared" si="6"/>
        <v>0</v>
      </c>
      <c r="J55" s="632">
        <f t="shared" si="6"/>
        <v>88</v>
      </c>
      <c r="K55" s="632">
        <f t="shared" si="6"/>
        <v>0</v>
      </c>
      <c r="L55" s="466">
        <f t="shared" si="6"/>
        <v>16</v>
      </c>
      <c r="M55" s="467">
        <f t="shared" si="6"/>
        <v>0</v>
      </c>
      <c r="N55" s="467">
        <f t="shared" si="6"/>
        <v>16</v>
      </c>
      <c r="O55" s="468">
        <f t="shared" si="6"/>
        <v>0</v>
      </c>
      <c r="P55" s="466">
        <f t="shared" si="6"/>
        <v>8</v>
      </c>
      <c r="Q55" s="467">
        <f t="shared" si="6"/>
        <v>0</v>
      </c>
      <c r="R55" s="467">
        <f t="shared" si="6"/>
        <v>0</v>
      </c>
      <c r="S55" s="468">
        <f t="shared" si="6"/>
        <v>0</v>
      </c>
      <c r="T55" s="466">
        <f>SUM(T50)</f>
        <v>0</v>
      </c>
      <c r="U55" s="467">
        <f>SUM(U50)</f>
        <v>0</v>
      </c>
      <c r="V55" s="467">
        <f>SUM(V50)</f>
        <v>16</v>
      </c>
      <c r="W55" s="468">
        <f>SUM(W50)</f>
        <v>0</v>
      </c>
      <c r="X55" s="466">
        <f t="shared" si="6"/>
        <v>0</v>
      </c>
      <c r="Y55" s="467">
        <f t="shared" si="6"/>
        <v>0</v>
      </c>
      <c r="Z55" s="467">
        <f t="shared" si="6"/>
        <v>16</v>
      </c>
      <c r="AA55" s="468">
        <f t="shared" si="6"/>
        <v>0</v>
      </c>
      <c r="AB55" s="466">
        <f t="shared" si="6"/>
        <v>16</v>
      </c>
      <c r="AC55" s="467">
        <f t="shared" si="6"/>
        <v>0</v>
      </c>
      <c r="AD55" s="467">
        <f t="shared" si="6"/>
        <v>16</v>
      </c>
      <c r="AE55" s="468">
        <f t="shared" si="6"/>
        <v>0</v>
      </c>
      <c r="AF55" s="466">
        <f t="shared" si="6"/>
        <v>0</v>
      </c>
      <c r="AG55" s="467">
        <f t="shared" si="6"/>
        <v>0</v>
      </c>
      <c r="AH55" s="467">
        <f t="shared" si="6"/>
        <v>24</v>
      </c>
      <c r="AI55" s="468">
        <f t="shared" si="6"/>
        <v>0</v>
      </c>
      <c r="AJ55" s="466">
        <f t="shared" si="6"/>
        <v>0</v>
      </c>
      <c r="AK55" s="467">
        <f t="shared" si="6"/>
        <v>0</v>
      </c>
      <c r="AL55" s="467">
        <f t="shared" si="6"/>
        <v>0</v>
      </c>
      <c r="AM55" s="468">
        <f t="shared" si="6"/>
        <v>0</v>
      </c>
      <c r="AN55" s="466">
        <f t="shared" si="6"/>
        <v>24</v>
      </c>
      <c r="AO55" s="467">
        <f t="shared" si="6"/>
        <v>0</v>
      </c>
      <c r="AP55" s="467">
        <f t="shared" si="6"/>
        <v>0</v>
      </c>
      <c r="AQ55" s="469">
        <f t="shared" si="6"/>
        <v>0</v>
      </c>
      <c r="AS55" s="33" t="s">
        <v>70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</row>
    <row r="56" spans="1:80" ht="18" customHeight="1" thickBot="1" x14ac:dyDescent="0.25">
      <c r="A56" s="583"/>
      <c r="B56" s="584"/>
      <c r="C56" s="585"/>
      <c r="D56" s="635"/>
      <c r="E56" s="633"/>
      <c r="F56" s="637"/>
      <c r="G56" s="639"/>
      <c r="H56" s="633"/>
      <c r="I56" s="633"/>
      <c r="J56" s="633"/>
      <c r="K56" s="633"/>
      <c r="L56" s="615">
        <f>SUM(L55:O55)</f>
        <v>32</v>
      </c>
      <c r="M56" s="616"/>
      <c r="N56" s="616"/>
      <c r="O56" s="617"/>
      <c r="P56" s="615">
        <f>SUM(P55:S55)</f>
        <v>8</v>
      </c>
      <c r="Q56" s="616"/>
      <c r="R56" s="616"/>
      <c r="S56" s="617"/>
      <c r="T56" s="606">
        <f>SUM(T55:W55)</f>
        <v>16</v>
      </c>
      <c r="U56" s="581"/>
      <c r="V56" s="581"/>
      <c r="W56" s="582"/>
      <c r="X56" s="616">
        <f>SUM(X55:AA55)</f>
        <v>16</v>
      </c>
      <c r="Y56" s="616"/>
      <c r="Z56" s="616"/>
      <c r="AA56" s="617"/>
      <c r="AB56" s="615">
        <f>SUM(AB55:AE55)</f>
        <v>32</v>
      </c>
      <c r="AC56" s="616"/>
      <c r="AD56" s="616"/>
      <c r="AE56" s="617"/>
      <c r="AF56" s="615">
        <f>SUM(AF55:AI55)</f>
        <v>24</v>
      </c>
      <c r="AG56" s="616"/>
      <c r="AH56" s="616"/>
      <c r="AI56" s="617"/>
      <c r="AJ56" s="615">
        <f>SUM(AJ55:AM55)</f>
        <v>0</v>
      </c>
      <c r="AK56" s="616"/>
      <c r="AL56" s="616"/>
      <c r="AM56" s="617"/>
      <c r="AN56" s="615">
        <f>SUM(AN55:AQ55)</f>
        <v>24</v>
      </c>
      <c r="AO56" s="616"/>
      <c r="AP56" s="616"/>
      <c r="AQ56" s="617"/>
      <c r="AS56" s="33">
        <f>SUM(L56:AQ56)</f>
        <v>152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</row>
    <row r="57" spans="1:80" ht="18" customHeight="1" x14ac:dyDescent="0.2">
      <c r="A57" s="583"/>
      <c r="B57" s="584"/>
      <c r="C57" s="585"/>
      <c r="D57" s="618" t="s">
        <v>30</v>
      </c>
      <c r="E57" s="619"/>
      <c r="F57" s="620"/>
      <c r="G57" s="626" t="s">
        <v>31</v>
      </c>
      <c r="H57" s="627"/>
      <c r="I57" s="627"/>
      <c r="J57" s="627"/>
      <c r="K57" s="628"/>
      <c r="L57" s="629">
        <v>0</v>
      </c>
      <c r="M57" s="630"/>
      <c r="N57" s="630"/>
      <c r="O57" s="631"/>
      <c r="P57" s="629">
        <v>0</v>
      </c>
      <c r="Q57" s="630"/>
      <c r="R57" s="630"/>
      <c r="S57" s="631"/>
      <c r="T57" s="629">
        <v>0</v>
      </c>
      <c r="U57" s="630"/>
      <c r="V57" s="630"/>
      <c r="W57" s="631"/>
      <c r="X57" s="629">
        <v>0</v>
      </c>
      <c r="Y57" s="630"/>
      <c r="Z57" s="630"/>
      <c r="AA57" s="631"/>
      <c r="AB57" s="629">
        <v>0</v>
      </c>
      <c r="AC57" s="630"/>
      <c r="AD57" s="630"/>
      <c r="AE57" s="631"/>
      <c r="AF57" s="629">
        <v>0</v>
      </c>
      <c r="AG57" s="630"/>
      <c r="AH57" s="630"/>
      <c r="AI57" s="631"/>
      <c r="AJ57" s="629">
        <v>0</v>
      </c>
      <c r="AK57" s="630"/>
      <c r="AL57" s="630"/>
      <c r="AM57" s="631"/>
      <c r="AN57" s="629">
        <v>0</v>
      </c>
      <c r="AO57" s="630"/>
      <c r="AP57" s="630"/>
      <c r="AQ57" s="631"/>
      <c r="AS57" s="33">
        <f>SUM(L57:AQ57)</f>
        <v>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</row>
    <row r="58" spans="1:80" ht="18" customHeight="1" x14ac:dyDescent="0.2">
      <c r="A58" s="583"/>
      <c r="B58" s="584"/>
      <c r="C58" s="585"/>
      <c r="D58" s="621"/>
      <c r="E58" s="584"/>
      <c r="F58" s="622"/>
      <c r="G58" s="643" t="s">
        <v>32</v>
      </c>
      <c r="H58" s="644"/>
      <c r="I58" s="644"/>
      <c r="J58" s="644"/>
      <c r="K58" s="645"/>
      <c r="L58" s="640">
        <v>3</v>
      </c>
      <c r="M58" s="641"/>
      <c r="N58" s="641"/>
      <c r="O58" s="642"/>
      <c r="P58" s="640">
        <v>1</v>
      </c>
      <c r="Q58" s="641"/>
      <c r="R58" s="641"/>
      <c r="S58" s="642"/>
      <c r="T58" s="647">
        <v>1</v>
      </c>
      <c r="U58" s="648"/>
      <c r="V58" s="648"/>
      <c r="W58" s="649"/>
      <c r="X58" s="640">
        <v>1</v>
      </c>
      <c r="Y58" s="641"/>
      <c r="Z58" s="641"/>
      <c r="AA58" s="642"/>
      <c r="AB58" s="640">
        <v>3</v>
      </c>
      <c r="AC58" s="641"/>
      <c r="AD58" s="641"/>
      <c r="AE58" s="642"/>
      <c r="AF58" s="640">
        <v>1</v>
      </c>
      <c r="AG58" s="641"/>
      <c r="AH58" s="641"/>
      <c r="AI58" s="642"/>
      <c r="AJ58" s="640">
        <v>0</v>
      </c>
      <c r="AK58" s="641"/>
      <c r="AL58" s="641"/>
      <c r="AM58" s="642"/>
      <c r="AN58" s="640">
        <v>3</v>
      </c>
      <c r="AO58" s="641"/>
      <c r="AP58" s="641"/>
      <c r="AQ58" s="642"/>
      <c r="AS58" s="33">
        <f>SUM(L58:AQ58)</f>
        <v>13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</row>
    <row r="59" spans="1:80" ht="18" customHeight="1" thickBot="1" x14ac:dyDescent="0.25">
      <c r="A59" s="583"/>
      <c r="B59" s="584"/>
      <c r="C59" s="585"/>
      <c r="D59" s="623"/>
      <c r="E59" s="624"/>
      <c r="F59" s="625"/>
      <c r="G59" s="643" t="s">
        <v>68</v>
      </c>
      <c r="H59" s="644"/>
      <c r="I59" s="644"/>
      <c r="J59" s="644"/>
      <c r="K59" s="645"/>
      <c r="L59" s="646">
        <v>3</v>
      </c>
      <c r="M59" s="646"/>
      <c r="N59" s="646"/>
      <c r="O59" s="646"/>
      <c r="P59" s="646">
        <v>1</v>
      </c>
      <c r="Q59" s="646"/>
      <c r="R59" s="646"/>
      <c r="S59" s="646"/>
      <c r="T59" s="606">
        <v>1</v>
      </c>
      <c r="U59" s="607"/>
      <c r="V59" s="607"/>
      <c r="W59" s="608"/>
      <c r="X59" s="646">
        <v>1</v>
      </c>
      <c r="Y59" s="646"/>
      <c r="Z59" s="646"/>
      <c r="AA59" s="646"/>
      <c r="AB59" s="646">
        <v>3</v>
      </c>
      <c r="AC59" s="646"/>
      <c r="AD59" s="646"/>
      <c r="AE59" s="646"/>
      <c r="AF59" s="646">
        <v>2</v>
      </c>
      <c r="AG59" s="646"/>
      <c r="AH59" s="646"/>
      <c r="AI59" s="646"/>
      <c r="AJ59" s="646">
        <v>0</v>
      </c>
      <c r="AK59" s="646"/>
      <c r="AL59" s="646"/>
      <c r="AM59" s="646"/>
      <c r="AN59" s="646">
        <v>3</v>
      </c>
      <c r="AO59" s="646"/>
      <c r="AP59" s="646"/>
      <c r="AQ59" s="646"/>
      <c r="AS59" s="33">
        <f>SUM(L59:AQ59)</f>
        <v>14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</row>
    <row r="60" spans="1:80" ht="18" customHeight="1" x14ac:dyDescent="0.2">
      <c r="A60" s="101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3"/>
      <c r="Z60" s="102"/>
      <c r="AA60" s="102"/>
      <c r="AB60" s="102"/>
      <c r="AC60" s="102"/>
      <c r="AD60" s="98"/>
      <c r="AE60" s="99"/>
      <c r="AF60" s="104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5"/>
    </row>
    <row r="61" spans="1:80" ht="18" customHeight="1" x14ac:dyDescent="0.2">
      <c r="A61" s="106" t="s">
        <v>64</v>
      </c>
      <c r="B61" s="107"/>
      <c r="C61" s="107"/>
      <c r="D61" s="107"/>
      <c r="E61" s="107"/>
      <c r="F61" s="107"/>
      <c r="G61" s="107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97"/>
      <c r="AF61" s="668" t="s">
        <v>328</v>
      </c>
      <c r="AG61" s="669"/>
      <c r="AH61" s="669"/>
      <c r="AI61" s="669"/>
      <c r="AJ61" s="669"/>
      <c r="AK61" s="669"/>
      <c r="AL61" s="669"/>
      <c r="AM61" s="669"/>
      <c r="AN61" s="669"/>
      <c r="AO61" s="669"/>
      <c r="AP61" s="669"/>
      <c r="AQ61" s="670"/>
    </row>
    <row r="62" spans="1:80" ht="18" customHeight="1" x14ac:dyDescent="0.2">
      <c r="A62" s="108"/>
      <c r="B62" s="107" t="s">
        <v>322</v>
      </c>
      <c r="C62" s="28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8"/>
      <c r="R62" s="8"/>
      <c r="S62" s="8"/>
      <c r="T62" s="8"/>
      <c r="U62" s="8"/>
      <c r="V62" s="8"/>
      <c r="W62" s="8"/>
      <c r="X62" s="9"/>
      <c r="Y62" s="9"/>
      <c r="Z62" s="9"/>
      <c r="AA62" s="9"/>
      <c r="AB62" s="8"/>
      <c r="AC62" s="8"/>
      <c r="AD62" s="39"/>
      <c r="AE62" s="97"/>
      <c r="AF62" s="28"/>
      <c r="AG62" s="8"/>
      <c r="AH62" s="9"/>
      <c r="AI62" s="9"/>
      <c r="AJ62" s="39"/>
      <c r="AK62" s="39"/>
      <c r="AL62" s="39"/>
      <c r="AM62" s="39"/>
      <c r="AN62" s="39"/>
      <c r="AO62" s="10"/>
      <c r="AP62" s="10"/>
      <c r="AQ62" s="27"/>
    </row>
    <row r="63" spans="1:80" ht="18" customHeight="1" x14ac:dyDescent="0.2">
      <c r="A63" s="108"/>
      <c r="B63" s="320" t="s">
        <v>185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8"/>
      <c r="R63" s="8"/>
      <c r="S63" s="8"/>
      <c r="T63" s="8"/>
      <c r="U63" s="8"/>
      <c r="V63" s="8"/>
      <c r="W63" s="8"/>
      <c r="X63" s="9"/>
      <c r="Y63" s="9"/>
      <c r="Z63" s="9"/>
      <c r="AA63" s="9"/>
      <c r="AB63" s="8"/>
      <c r="AC63" s="8"/>
      <c r="AD63" s="39"/>
      <c r="AE63" s="97"/>
      <c r="AF63" s="28"/>
      <c r="AG63" s="47" t="s">
        <v>33</v>
      </c>
      <c r="AH63" s="7"/>
      <c r="AI63" s="9"/>
      <c r="AJ63" s="39"/>
      <c r="AK63" s="39"/>
      <c r="AL63" s="39"/>
      <c r="AM63" s="39"/>
      <c r="AN63" s="39"/>
      <c r="AO63" s="10"/>
      <c r="AP63" s="10"/>
      <c r="AQ63" s="27"/>
    </row>
    <row r="64" spans="1:80" ht="18" customHeight="1" x14ac:dyDescent="0.2">
      <c r="A64" s="108"/>
      <c r="B64" s="320" t="s">
        <v>125</v>
      </c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8"/>
      <c r="R64" s="8"/>
      <c r="S64" s="8"/>
      <c r="T64" s="8"/>
      <c r="U64" s="8"/>
      <c r="V64" s="8"/>
      <c r="W64" s="8"/>
      <c r="X64" s="9"/>
      <c r="Y64" s="9"/>
      <c r="Z64" s="9"/>
      <c r="AA64" s="9"/>
      <c r="AB64" s="39"/>
      <c r="AC64" s="39"/>
      <c r="AD64" s="39"/>
      <c r="AE64" s="97"/>
      <c r="AF64" s="96"/>
      <c r="AG64" s="71" t="s">
        <v>34</v>
      </c>
      <c r="AH64" s="71" t="s">
        <v>35</v>
      </c>
      <c r="AI64" s="7"/>
      <c r="AJ64" s="11"/>
      <c r="AK64" s="109"/>
      <c r="AL64" s="39"/>
      <c r="AM64" s="39"/>
      <c r="AN64" s="109"/>
      <c r="AO64" s="109"/>
      <c r="AP64" s="109"/>
      <c r="AQ64" s="97"/>
    </row>
    <row r="65" spans="1:43" ht="18" customHeight="1" x14ac:dyDescent="0.2">
      <c r="A65" s="108"/>
      <c r="B65" s="320" t="s">
        <v>307</v>
      </c>
      <c r="C65" s="291"/>
      <c r="D65" s="291"/>
      <c r="E65" s="60"/>
      <c r="F65" s="60"/>
      <c r="G65" s="60"/>
      <c r="H65" s="45"/>
      <c r="I65" s="44"/>
      <c r="J65" s="44"/>
      <c r="K65" s="44"/>
      <c r="L65" s="44"/>
      <c r="M65" s="44"/>
      <c r="N65" s="44"/>
      <c r="O65" s="44"/>
      <c r="P65" s="44"/>
      <c r="Q65" s="44"/>
      <c r="R65" s="26"/>
      <c r="S65" s="26"/>
      <c r="T65" s="26"/>
      <c r="U65" s="26"/>
      <c r="V65" s="26"/>
      <c r="W65" s="26"/>
      <c r="X65" s="26"/>
      <c r="Y65" s="26"/>
      <c r="Z65" s="39"/>
      <c r="AA65" s="39"/>
      <c r="AB65" s="39"/>
      <c r="AC65" s="39"/>
      <c r="AD65" s="39"/>
      <c r="AE65" s="97"/>
      <c r="AF65" s="96"/>
      <c r="AG65" s="70" t="s">
        <v>36</v>
      </c>
      <c r="AH65" s="70" t="s">
        <v>37</v>
      </c>
      <c r="AI65" s="72"/>
      <c r="AJ65" s="9"/>
      <c r="AK65" s="39"/>
      <c r="AL65" s="39"/>
      <c r="AM65" s="39"/>
      <c r="AN65" s="39"/>
      <c r="AO65" s="39"/>
      <c r="AP65" s="39"/>
      <c r="AQ65" s="110"/>
    </row>
    <row r="66" spans="1:43" ht="18" customHeight="1" x14ac:dyDescent="0.2">
      <c r="A66" s="108"/>
      <c r="B66" s="671" t="s">
        <v>308</v>
      </c>
      <c r="C66" s="671"/>
      <c r="D66" s="671"/>
      <c r="E66" s="671"/>
      <c r="F66" s="671"/>
      <c r="G66" s="671"/>
      <c r="H66" s="671"/>
      <c r="I66" s="45"/>
      <c r="J66" s="45"/>
      <c r="K66" s="45"/>
      <c r="L66" s="45"/>
      <c r="M66" s="46"/>
      <c r="N66" s="45"/>
      <c r="O66" s="45"/>
      <c r="P66" s="45"/>
      <c r="Q66" s="45"/>
      <c r="R66" s="45"/>
      <c r="S66" s="12"/>
      <c r="T66" s="12"/>
      <c r="U66" s="12"/>
      <c r="V66" s="12"/>
      <c r="W66" s="8"/>
      <c r="X66" s="8"/>
      <c r="Y66" s="8"/>
      <c r="Z66" s="39"/>
      <c r="AA66" s="39"/>
      <c r="AB66" s="39"/>
      <c r="AC66" s="39"/>
      <c r="AD66" s="39"/>
      <c r="AE66" s="97"/>
      <c r="AF66" s="96"/>
      <c r="AG66" s="71" t="s">
        <v>12</v>
      </c>
      <c r="AH66" s="76" t="s">
        <v>38</v>
      </c>
      <c r="AI66" s="73"/>
      <c r="AJ66" s="26"/>
      <c r="AK66" s="39"/>
      <c r="AL66" s="39"/>
      <c r="AM66" s="39"/>
      <c r="AN66" s="39"/>
      <c r="AO66" s="39"/>
      <c r="AP66" s="39"/>
      <c r="AQ66" s="97"/>
    </row>
    <row r="67" spans="1:43" ht="18" customHeight="1" x14ac:dyDescent="0.2">
      <c r="A67" s="108"/>
      <c r="B67" s="350" t="s">
        <v>323</v>
      </c>
      <c r="D67" s="45"/>
      <c r="E67" s="45"/>
      <c r="F67" s="45"/>
      <c r="G67" s="45"/>
      <c r="H67" s="43"/>
      <c r="I67" s="43"/>
      <c r="J67" s="43"/>
      <c r="K67" s="43"/>
      <c r="L67" s="43"/>
      <c r="M67" s="43"/>
      <c r="N67" s="43"/>
      <c r="O67" s="43"/>
      <c r="P67" s="43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39"/>
      <c r="AC67" s="39"/>
      <c r="AD67" s="39"/>
      <c r="AE67" s="97"/>
      <c r="AF67" s="96"/>
      <c r="AG67" s="71" t="s">
        <v>39</v>
      </c>
      <c r="AH67" s="71" t="s">
        <v>40</v>
      </c>
      <c r="AI67" s="72"/>
      <c r="AJ67" s="8"/>
      <c r="AK67" s="39"/>
      <c r="AL67" s="39"/>
      <c r="AM67" s="39"/>
      <c r="AN67" s="39"/>
      <c r="AO67" s="39"/>
      <c r="AP67" s="39"/>
      <c r="AQ67" s="97"/>
    </row>
    <row r="68" spans="1:43" ht="18" customHeight="1" x14ac:dyDescent="0.2">
      <c r="A68" s="108"/>
      <c r="B68" s="350" t="s">
        <v>324</v>
      </c>
      <c r="D68" s="45"/>
      <c r="E68" s="45"/>
      <c r="F68" s="45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8"/>
      <c r="R68" s="8"/>
      <c r="S68" s="8"/>
      <c r="T68" s="8"/>
      <c r="U68" s="8"/>
      <c r="V68" s="8"/>
      <c r="W68" s="8"/>
      <c r="X68" s="9"/>
      <c r="Y68" s="9"/>
      <c r="Z68" s="9"/>
      <c r="AA68" s="9"/>
      <c r="AB68" s="39"/>
      <c r="AC68" s="39"/>
      <c r="AD68" s="39"/>
      <c r="AE68" s="97"/>
      <c r="AF68" s="96"/>
      <c r="AG68" s="71" t="s">
        <v>41</v>
      </c>
      <c r="AH68" s="71" t="s">
        <v>42</v>
      </c>
      <c r="AI68" s="72"/>
      <c r="AJ68" s="8"/>
      <c r="AK68" s="39"/>
      <c r="AL68" s="39"/>
      <c r="AM68" s="39"/>
      <c r="AN68" s="39"/>
      <c r="AO68" s="39"/>
      <c r="AP68" s="39"/>
      <c r="AQ68" s="97"/>
    </row>
    <row r="69" spans="1:43" ht="18" customHeight="1" x14ac:dyDescent="0.2">
      <c r="A69" s="108"/>
      <c r="B69" s="349" t="s">
        <v>325</v>
      </c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8"/>
      <c r="R69" s="8"/>
      <c r="S69" s="8"/>
      <c r="T69" s="8"/>
      <c r="U69" s="8"/>
      <c r="V69" s="8"/>
      <c r="W69" s="8"/>
      <c r="X69" s="9"/>
      <c r="Y69" s="9"/>
      <c r="Z69" s="9"/>
      <c r="AA69" s="9"/>
      <c r="AB69" s="39"/>
      <c r="AC69" s="39"/>
      <c r="AD69" s="39"/>
      <c r="AE69" s="97"/>
      <c r="AF69" s="96"/>
      <c r="AG69" s="70" t="s">
        <v>43</v>
      </c>
      <c r="AH69" s="70" t="s">
        <v>44</v>
      </c>
      <c r="AI69" s="72"/>
      <c r="AJ69" s="9"/>
      <c r="AK69" s="39"/>
      <c r="AL69" s="39"/>
      <c r="AM69" s="39"/>
      <c r="AN69" s="39"/>
      <c r="AO69" s="39"/>
      <c r="AP69" s="39"/>
      <c r="AQ69" s="97"/>
    </row>
    <row r="70" spans="1:43" ht="18" customHeight="1" x14ac:dyDescent="0.2">
      <c r="A70" s="108"/>
      <c r="B70" s="39"/>
      <c r="AE70" s="97"/>
      <c r="AF70" s="96"/>
      <c r="AG70" s="111"/>
      <c r="AH70" s="70" t="s">
        <v>67</v>
      </c>
      <c r="AI70" s="72"/>
      <c r="AJ70" s="9"/>
      <c r="AK70" s="39"/>
      <c r="AL70" s="39"/>
      <c r="AM70" s="39"/>
      <c r="AN70" s="39"/>
      <c r="AO70" s="39"/>
      <c r="AP70" s="39"/>
      <c r="AQ70" s="97"/>
    </row>
    <row r="71" spans="1:43" ht="18" customHeight="1" thickBot="1" x14ac:dyDescent="0.25">
      <c r="A71" s="112"/>
      <c r="B71" s="13"/>
      <c r="C71" s="140"/>
      <c r="D71" s="13"/>
      <c r="E71" s="14"/>
      <c r="F71" s="14"/>
      <c r="G71" s="14"/>
      <c r="H71" s="14"/>
      <c r="I71" s="14"/>
      <c r="J71" s="14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5"/>
      <c r="Y71" s="38"/>
      <c r="Z71" s="113"/>
      <c r="AA71" s="113"/>
      <c r="AB71" s="113"/>
      <c r="AC71" s="113"/>
      <c r="AD71" s="38"/>
      <c r="AE71" s="74"/>
      <c r="AF71" s="672" t="s">
        <v>45</v>
      </c>
      <c r="AG71" s="673"/>
      <c r="AH71" s="674"/>
      <c r="AI71" s="674"/>
      <c r="AJ71" s="674"/>
      <c r="AK71" s="674"/>
      <c r="AL71" s="674"/>
      <c r="AM71" s="674"/>
      <c r="AN71" s="674"/>
      <c r="AO71" s="674"/>
      <c r="AP71" s="674"/>
      <c r="AQ71" s="675"/>
    </row>
    <row r="72" spans="1:43" ht="18" customHeight="1" x14ac:dyDescent="0.2">
      <c r="A72" s="497"/>
      <c r="B72" s="498"/>
      <c r="C72" s="499"/>
      <c r="D72" s="500" t="str">
        <f>D26</f>
        <v>PLAN  STUDIÓW  NR  VII</v>
      </c>
      <c r="E72" s="501"/>
      <c r="F72" s="501"/>
      <c r="G72" s="501"/>
      <c r="H72" s="501"/>
      <c r="I72" s="501"/>
      <c r="J72" s="501"/>
      <c r="K72" s="501"/>
      <c r="L72" s="501"/>
      <c r="M72" s="501"/>
      <c r="N72" s="501"/>
      <c r="O72" s="501"/>
      <c r="P72" s="501"/>
      <c r="Q72" s="501"/>
      <c r="R72" s="501"/>
      <c r="S72" s="501"/>
      <c r="T72" s="501"/>
      <c r="U72" s="501"/>
      <c r="V72" s="501"/>
      <c r="W72" s="501"/>
      <c r="X72" s="501"/>
      <c r="Y72" s="501"/>
      <c r="Z72" s="501"/>
      <c r="AA72" s="501"/>
      <c r="AB72" s="502"/>
      <c r="AC72" s="502"/>
      <c r="AD72" s="502"/>
      <c r="AE72" s="503"/>
      <c r="AF72" s="386"/>
      <c r="AG72" s="387"/>
      <c r="AH72" s="387"/>
      <c r="AI72" s="387"/>
      <c r="AJ72" s="387"/>
      <c r="AK72" s="387"/>
      <c r="AL72" s="387"/>
      <c r="AM72" s="387"/>
      <c r="AN72" s="387"/>
      <c r="AO72" s="387"/>
      <c r="AP72" s="387"/>
      <c r="AQ72" s="388"/>
    </row>
    <row r="73" spans="1:43" ht="18" customHeight="1" x14ac:dyDescent="0.2">
      <c r="A73" s="508" t="s">
        <v>190</v>
      </c>
      <c r="B73" s="509"/>
      <c r="C73" s="510"/>
      <c r="D73" s="504"/>
      <c r="E73" s="505"/>
      <c r="F73" s="505"/>
      <c r="G73" s="505"/>
      <c r="H73" s="505"/>
      <c r="I73" s="505"/>
      <c r="J73" s="505"/>
      <c r="K73" s="505"/>
      <c r="L73" s="505"/>
      <c r="M73" s="505"/>
      <c r="N73" s="505"/>
      <c r="O73" s="505"/>
      <c r="P73" s="505"/>
      <c r="Q73" s="505"/>
      <c r="R73" s="505"/>
      <c r="S73" s="505"/>
      <c r="T73" s="505"/>
      <c r="U73" s="505"/>
      <c r="V73" s="505"/>
      <c r="W73" s="505"/>
      <c r="X73" s="505"/>
      <c r="Y73" s="505"/>
      <c r="Z73" s="505"/>
      <c r="AA73" s="505"/>
      <c r="AB73" s="506"/>
      <c r="AC73" s="506"/>
      <c r="AD73" s="506"/>
      <c r="AE73" s="507"/>
      <c r="AF73" s="123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5"/>
    </row>
    <row r="74" spans="1:43" ht="18" customHeight="1" x14ac:dyDescent="0.2">
      <c r="A74" s="508" t="s">
        <v>293</v>
      </c>
      <c r="B74" s="511"/>
      <c r="C74" s="512"/>
      <c r="D74" s="176"/>
      <c r="E74" s="177"/>
      <c r="F74" s="177"/>
      <c r="G74" s="177"/>
      <c r="H74" s="178"/>
      <c r="I74" s="177"/>
      <c r="J74" s="177"/>
      <c r="K74" s="177"/>
      <c r="L74" s="175"/>
      <c r="M74" s="304"/>
      <c r="N74" s="304"/>
      <c r="O74" s="304"/>
      <c r="P74" s="304"/>
      <c r="Q74" s="304"/>
      <c r="R74" s="304"/>
      <c r="S74" s="304"/>
      <c r="T74" s="304"/>
      <c r="U74" s="304"/>
      <c r="V74" s="304"/>
      <c r="W74" s="304"/>
      <c r="X74" s="304"/>
      <c r="Y74" s="304"/>
      <c r="Z74" s="304"/>
      <c r="AA74" s="304"/>
      <c r="AB74" s="305"/>
      <c r="AC74" s="305"/>
      <c r="AD74" s="305"/>
      <c r="AE74" s="305"/>
      <c r="AF74" s="123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5"/>
    </row>
    <row r="75" spans="1:43" ht="18" customHeight="1" x14ac:dyDescent="0.2">
      <c r="A75" s="508"/>
      <c r="B75" s="509"/>
      <c r="C75" s="510"/>
      <c r="D75" s="176" t="s">
        <v>188</v>
      </c>
      <c r="E75" s="177"/>
      <c r="F75" s="177"/>
      <c r="G75" s="177"/>
      <c r="H75" s="178" t="s">
        <v>338</v>
      </c>
      <c r="I75" s="177"/>
      <c r="J75" s="177"/>
      <c r="K75" s="177"/>
      <c r="L75" s="175"/>
      <c r="M75" s="304"/>
      <c r="N75" s="304"/>
      <c r="O75" s="304"/>
      <c r="P75" s="304"/>
      <c r="Q75" s="304"/>
      <c r="R75" s="304"/>
      <c r="S75" s="304"/>
      <c r="T75" s="304"/>
      <c r="U75" s="304"/>
      <c r="V75" s="304"/>
      <c r="W75" s="304"/>
      <c r="X75" s="304"/>
      <c r="Y75" s="127"/>
      <c r="Z75" s="126"/>
      <c r="AA75" s="126"/>
      <c r="AB75" s="128"/>
      <c r="AC75" s="126"/>
      <c r="AD75" s="126"/>
      <c r="AE75" s="126"/>
      <c r="AF75" s="123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5"/>
    </row>
    <row r="76" spans="1:43" ht="18" customHeight="1" x14ac:dyDescent="0.2">
      <c r="A76" s="548" t="s">
        <v>69</v>
      </c>
      <c r="B76" s="509"/>
      <c r="C76" s="510"/>
      <c r="D76" s="126" t="s">
        <v>72</v>
      </c>
      <c r="E76" s="358"/>
      <c r="F76" s="358"/>
      <c r="G76" s="358"/>
      <c r="H76" s="127" t="s">
        <v>121</v>
      </c>
      <c r="I76" s="127"/>
      <c r="J76" s="128"/>
      <c r="K76" s="296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6"/>
      <c r="AA76" s="126"/>
      <c r="AB76" s="128"/>
      <c r="AC76" s="294"/>
      <c r="AD76" s="294"/>
      <c r="AE76" s="294"/>
      <c r="AF76" s="123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5"/>
    </row>
    <row r="77" spans="1:43" ht="18" customHeight="1" x14ac:dyDescent="0.2">
      <c r="A77" s="549" t="s">
        <v>123</v>
      </c>
      <c r="B77" s="550"/>
      <c r="C77" s="551"/>
      <c r="D77" s="126" t="s">
        <v>71</v>
      </c>
      <c r="E77" s="358"/>
      <c r="F77" s="358"/>
      <c r="G77" s="126"/>
      <c r="H77" s="127" t="s">
        <v>122</v>
      </c>
      <c r="I77" s="127"/>
      <c r="J77" s="128"/>
      <c r="K77" s="127"/>
      <c r="L77" s="127"/>
      <c r="M77" s="124"/>
      <c r="N77" s="296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6"/>
      <c r="AA77" s="126"/>
      <c r="AB77" s="128"/>
      <c r="AC77" s="294"/>
      <c r="AD77" s="294"/>
      <c r="AE77" s="294"/>
      <c r="AF77" s="123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5"/>
    </row>
    <row r="78" spans="1:43" ht="18" customHeight="1" x14ac:dyDescent="0.2">
      <c r="A78" s="548" t="s">
        <v>65</v>
      </c>
      <c r="B78" s="509"/>
      <c r="C78" s="510"/>
      <c r="D78" s="126" t="s">
        <v>0</v>
      </c>
      <c r="E78" s="126"/>
      <c r="F78" s="126"/>
      <c r="G78" s="126"/>
      <c r="H78" s="127" t="s">
        <v>73</v>
      </c>
      <c r="I78" s="127"/>
      <c r="J78" s="128"/>
      <c r="K78" s="127"/>
      <c r="L78" s="127"/>
      <c r="M78" s="127"/>
      <c r="N78" s="296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6"/>
      <c r="AA78" s="126"/>
      <c r="AB78" s="128"/>
      <c r="AC78" s="126"/>
      <c r="AD78" s="126"/>
      <c r="AE78" s="126"/>
      <c r="AF78" s="123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5"/>
    </row>
    <row r="79" spans="1:43" ht="18" customHeight="1" x14ac:dyDescent="0.2">
      <c r="A79" s="292"/>
      <c r="B79" s="284"/>
      <c r="C79" s="285"/>
      <c r="D79" s="132"/>
      <c r="E79" s="126"/>
      <c r="F79" s="126"/>
      <c r="G79" s="126"/>
      <c r="H79" s="127"/>
      <c r="I79" s="127"/>
      <c r="J79" s="128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6"/>
      <c r="AA79" s="126"/>
      <c r="AB79" s="128"/>
      <c r="AC79" s="126"/>
      <c r="AD79" s="126"/>
      <c r="AE79" s="126"/>
      <c r="AF79" s="650" t="s">
        <v>336</v>
      </c>
      <c r="AG79" s="651"/>
      <c r="AH79" s="651"/>
      <c r="AI79" s="651"/>
      <c r="AJ79" s="651"/>
      <c r="AK79" s="651"/>
      <c r="AL79" s="651"/>
      <c r="AM79" s="651"/>
      <c r="AN79" s="651"/>
      <c r="AO79" s="651"/>
      <c r="AP79" s="651"/>
      <c r="AQ79" s="652"/>
    </row>
    <row r="80" spans="1:43" ht="18" customHeight="1" x14ac:dyDescent="0.2">
      <c r="A80" s="292"/>
      <c r="B80" s="284"/>
      <c r="C80" s="285"/>
      <c r="D80" s="132"/>
      <c r="E80" s="126"/>
      <c r="F80" s="126"/>
      <c r="G80" s="126"/>
      <c r="H80" s="127"/>
      <c r="I80" s="127"/>
      <c r="J80" s="128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6"/>
      <c r="AA80" s="126"/>
      <c r="AB80" s="128"/>
      <c r="AC80" s="126"/>
      <c r="AD80" s="126"/>
      <c r="AE80" s="126"/>
      <c r="AF80" s="650" t="s">
        <v>337</v>
      </c>
      <c r="AG80" s="651"/>
      <c r="AH80" s="651"/>
      <c r="AI80" s="651"/>
      <c r="AJ80" s="651"/>
      <c r="AK80" s="651"/>
      <c r="AL80" s="651"/>
      <c r="AM80" s="651"/>
      <c r="AN80" s="651"/>
      <c r="AO80" s="651"/>
      <c r="AP80" s="651"/>
      <c r="AQ80" s="652"/>
    </row>
    <row r="81" spans="1:80" ht="18" customHeight="1" thickBot="1" x14ac:dyDescent="0.25">
      <c r="A81" s="552"/>
      <c r="B81" s="553"/>
      <c r="C81" s="554"/>
      <c r="D81" s="133"/>
      <c r="E81" s="134"/>
      <c r="F81" s="134"/>
      <c r="G81" s="134"/>
      <c r="H81" s="134"/>
      <c r="I81" s="134"/>
      <c r="J81" s="134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303"/>
      <c r="AA81" s="303"/>
      <c r="AB81" s="134"/>
      <c r="AC81" s="315"/>
      <c r="AD81" s="315"/>
      <c r="AE81" s="315"/>
      <c r="AF81" s="391"/>
      <c r="AG81" s="392"/>
      <c r="AH81" s="392"/>
      <c r="AI81" s="392"/>
      <c r="AJ81" s="392"/>
      <c r="AK81" s="392"/>
      <c r="AL81" s="392"/>
      <c r="AM81" s="392"/>
      <c r="AN81" s="392"/>
      <c r="AO81" s="392"/>
      <c r="AP81" s="392"/>
      <c r="AQ81" s="393"/>
    </row>
    <row r="82" spans="1:80" ht="6.75" customHeight="1" thickBot="1" x14ac:dyDescent="0.25">
      <c r="A82" s="287"/>
      <c r="B82" s="287"/>
      <c r="C82" s="287"/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87"/>
      <c r="S82" s="287"/>
      <c r="T82" s="287"/>
      <c r="U82" s="287"/>
      <c r="V82" s="287"/>
      <c r="W82" s="287"/>
      <c r="X82" s="287"/>
      <c r="Y82" s="287"/>
      <c r="Z82" s="287"/>
      <c r="AA82" s="287"/>
      <c r="AB82" s="287"/>
      <c r="AC82" s="287"/>
      <c r="AD82" s="287"/>
      <c r="AE82" s="287"/>
      <c r="AF82" s="287"/>
      <c r="AG82" s="287"/>
      <c r="AH82" s="287"/>
      <c r="AI82" s="287"/>
      <c r="AJ82" s="287"/>
      <c r="AK82" s="287"/>
      <c r="AL82" s="287"/>
      <c r="AM82" s="287"/>
      <c r="AN82" s="287"/>
      <c r="AO82" s="287"/>
      <c r="AP82" s="287"/>
      <c r="AQ82" s="287"/>
    </row>
    <row r="83" spans="1:80" ht="18" customHeight="1" x14ac:dyDescent="0.2">
      <c r="A83" s="653" t="s">
        <v>46</v>
      </c>
      <c r="B83" s="656" t="s">
        <v>2</v>
      </c>
      <c r="C83" s="657"/>
      <c r="D83" s="662" t="s">
        <v>3</v>
      </c>
      <c r="E83" s="663"/>
      <c r="F83" s="664"/>
      <c r="G83" s="538" t="s">
        <v>4</v>
      </c>
      <c r="H83" s="539"/>
      <c r="I83" s="539"/>
      <c r="J83" s="539"/>
      <c r="K83" s="539"/>
      <c r="L83" s="540" t="s">
        <v>5</v>
      </c>
      <c r="M83" s="541"/>
      <c r="N83" s="541"/>
      <c r="O83" s="541"/>
      <c r="P83" s="541"/>
      <c r="Q83" s="541"/>
      <c r="R83" s="541"/>
      <c r="S83" s="541"/>
      <c r="T83" s="541"/>
      <c r="U83" s="541"/>
      <c r="V83" s="541"/>
      <c r="W83" s="541"/>
      <c r="X83" s="541"/>
      <c r="Y83" s="541"/>
      <c r="Z83" s="541"/>
      <c r="AA83" s="541"/>
      <c r="AB83" s="541"/>
      <c r="AC83" s="541"/>
      <c r="AD83" s="541"/>
      <c r="AE83" s="541"/>
      <c r="AF83" s="541"/>
      <c r="AG83" s="541"/>
      <c r="AH83" s="541"/>
      <c r="AI83" s="541"/>
      <c r="AJ83" s="541"/>
      <c r="AK83" s="541"/>
      <c r="AL83" s="541"/>
      <c r="AM83" s="541"/>
      <c r="AN83" s="541"/>
      <c r="AO83" s="541"/>
      <c r="AP83" s="541"/>
      <c r="AQ83" s="542"/>
    </row>
    <row r="84" spans="1:80" ht="18" customHeight="1" x14ac:dyDescent="0.2">
      <c r="A84" s="654"/>
      <c r="B84" s="658"/>
      <c r="C84" s="659"/>
      <c r="D84" s="665"/>
      <c r="E84" s="666"/>
      <c r="F84" s="667"/>
      <c r="G84" s="577" t="s">
        <v>6</v>
      </c>
      <c r="H84" s="521" t="s">
        <v>7</v>
      </c>
      <c r="I84" s="521"/>
      <c r="J84" s="521"/>
      <c r="K84" s="575"/>
      <c r="L84" s="543" t="s">
        <v>23</v>
      </c>
      <c r="M84" s="521"/>
      <c r="N84" s="521"/>
      <c r="O84" s="544"/>
      <c r="P84" s="543" t="s">
        <v>24</v>
      </c>
      <c r="Q84" s="521"/>
      <c r="R84" s="521"/>
      <c r="S84" s="544"/>
      <c r="T84" s="545" t="s">
        <v>25</v>
      </c>
      <c r="U84" s="546"/>
      <c r="V84" s="546"/>
      <c r="W84" s="547"/>
      <c r="X84" s="545" t="s">
        <v>26</v>
      </c>
      <c r="Y84" s="546"/>
      <c r="Z84" s="546"/>
      <c r="AA84" s="547"/>
      <c r="AB84" s="545" t="s">
        <v>27</v>
      </c>
      <c r="AC84" s="546"/>
      <c r="AD84" s="546"/>
      <c r="AE84" s="547"/>
      <c r="AF84" s="545" t="s">
        <v>28</v>
      </c>
      <c r="AG84" s="546"/>
      <c r="AH84" s="546"/>
      <c r="AI84" s="547"/>
      <c r="AJ84" s="545" t="s">
        <v>29</v>
      </c>
      <c r="AK84" s="546"/>
      <c r="AL84" s="546"/>
      <c r="AM84" s="547"/>
      <c r="AN84" s="543" t="s">
        <v>109</v>
      </c>
      <c r="AO84" s="521"/>
      <c r="AP84" s="521"/>
      <c r="AQ84" s="544"/>
    </row>
    <row r="85" spans="1:80" ht="18" customHeight="1" x14ac:dyDescent="0.2">
      <c r="A85" s="654"/>
      <c r="B85" s="658"/>
      <c r="C85" s="659"/>
      <c r="D85" s="513" t="s">
        <v>8</v>
      </c>
      <c r="E85" s="515" t="s">
        <v>9</v>
      </c>
      <c r="F85" s="518" t="s">
        <v>68</v>
      </c>
      <c r="G85" s="578"/>
      <c r="H85" s="521" t="s">
        <v>10</v>
      </c>
      <c r="I85" s="521" t="s">
        <v>11</v>
      </c>
      <c r="J85" s="521" t="s">
        <v>12</v>
      </c>
      <c r="K85" s="575" t="s">
        <v>62</v>
      </c>
      <c r="L85" s="784" t="s">
        <v>342</v>
      </c>
      <c r="M85" s="785"/>
      <c r="N85" s="785"/>
      <c r="O85" s="785"/>
      <c r="P85" s="785"/>
      <c r="Q85" s="785"/>
      <c r="R85" s="785"/>
      <c r="S85" s="785"/>
      <c r="T85" s="785"/>
      <c r="U85" s="785"/>
      <c r="V85" s="785"/>
      <c r="W85" s="785"/>
      <c r="X85" s="785"/>
      <c r="Y85" s="785"/>
      <c r="Z85" s="785"/>
      <c r="AA85" s="785"/>
      <c r="AB85" s="785"/>
      <c r="AC85" s="785"/>
      <c r="AD85" s="785"/>
      <c r="AE85" s="785"/>
      <c r="AF85" s="785"/>
      <c r="AG85" s="785"/>
      <c r="AH85" s="785"/>
      <c r="AI85" s="785"/>
      <c r="AJ85" s="785"/>
      <c r="AK85" s="785"/>
      <c r="AL85" s="785"/>
      <c r="AM85" s="785"/>
      <c r="AN85" s="785"/>
      <c r="AO85" s="785"/>
      <c r="AP85" s="785"/>
      <c r="AQ85" s="786"/>
    </row>
    <row r="86" spans="1:80" ht="18" customHeight="1" x14ac:dyDescent="0.2">
      <c r="A86" s="654"/>
      <c r="B86" s="658"/>
      <c r="C86" s="659"/>
      <c r="D86" s="513"/>
      <c r="E86" s="516"/>
      <c r="F86" s="519"/>
      <c r="G86" s="578"/>
      <c r="H86" s="521"/>
      <c r="I86" s="521"/>
      <c r="J86" s="521"/>
      <c r="K86" s="575"/>
      <c r="L86" s="567" t="s">
        <v>10</v>
      </c>
      <c r="M86" s="555" t="s">
        <v>11</v>
      </c>
      <c r="N86" s="557" t="s">
        <v>13</v>
      </c>
      <c r="O86" s="565" t="s">
        <v>66</v>
      </c>
      <c r="P86" s="567" t="s">
        <v>10</v>
      </c>
      <c r="Q86" s="555" t="s">
        <v>11</v>
      </c>
      <c r="R86" s="557" t="s">
        <v>13</v>
      </c>
      <c r="S86" s="565" t="s">
        <v>66</v>
      </c>
      <c r="T86" s="567" t="s">
        <v>10</v>
      </c>
      <c r="U86" s="555" t="s">
        <v>11</v>
      </c>
      <c r="V86" s="557" t="s">
        <v>13</v>
      </c>
      <c r="W86" s="565" t="s">
        <v>66</v>
      </c>
      <c r="X86" s="567" t="s">
        <v>10</v>
      </c>
      <c r="Y86" s="555" t="s">
        <v>11</v>
      </c>
      <c r="Z86" s="557" t="s">
        <v>13</v>
      </c>
      <c r="AA86" s="565" t="s">
        <v>66</v>
      </c>
      <c r="AB86" s="567" t="s">
        <v>10</v>
      </c>
      <c r="AC86" s="555" t="s">
        <v>11</v>
      </c>
      <c r="AD86" s="557" t="s">
        <v>13</v>
      </c>
      <c r="AE86" s="565" t="s">
        <v>66</v>
      </c>
      <c r="AF86" s="567" t="s">
        <v>10</v>
      </c>
      <c r="AG86" s="555" t="s">
        <v>11</v>
      </c>
      <c r="AH86" s="557" t="s">
        <v>13</v>
      </c>
      <c r="AI86" s="565" t="s">
        <v>66</v>
      </c>
      <c r="AJ86" s="567" t="s">
        <v>10</v>
      </c>
      <c r="AK86" s="555" t="s">
        <v>11</v>
      </c>
      <c r="AL86" s="557" t="s">
        <v>13</v>
      </c>
      <c r="AM86" s="565" t="s">
        <v>66</v>
      </c>
      <c r="AN86" s="567" t="s">
        <v>10</v>
      </c>
      <c r="AO86" s="555" t="s">
        <v>11</v>
      </c>
      <c r="AP86" s="557" t="s">
        <v>13</v>
      </c>
      <c r="AQ86" s="565" t="s">
        <v>66</v>
      </c>
    </row>
    <row r="87" spans="1:80" ht="18" customHeight="1" thickBot="1" x14ac:dyDescent="0.25">
      <c r="A87" s="655"/>
      <c r="B87" s="660"/>
      <c r="C87" s="661"/>
      <c r="D87" s="514"/>
      <c r="E87" s="517"/>
      <c r="F87" s="520"/>
      <c r="G87" s="579"/>
      <c r="H87" s="522"/>
      <c r="I87" s="522"/>
      <c r="J87" s="522"/>
      <c r="K87" s="576"/>
      <c r="L87" s="568"/>
      <c r="M87" s="556"/>
      <c r="N87" s="558"/>
      <c r="O87" s="566"/>
      <c r="P87" s="568"/>
      <c r="Q87" s="556"/>
      <c r="R87" s="558"/>
      <c r="S87" s="566"/>
      <c r="T87" s="568"/>
      <c r="U87" s="556"/>
      <c r="V87" s="558"/>
      <c r="W87" s="566"/>
      <c r="X87" s="568"/>
      <c r="Y87" s="556"/>
      <c r="Z87" s="558"/>
      <c r="AA87" s="566"/>
      <c r="AB87" s="568"/>
      <c r="AC87" s="556"/>
      <c r="AD87" s="558"/>
      <c r="AE87" s="566"/>
      <c r="AF87" s="568"/>
      <c r="AG87" s="556"/>
      <c r="AH87" s="558"/>
      <c r="AI87" s="566"/>
      <c r="AJ87" s="568"/>
      <c r="AK87" s="556"/>
      <c r="AL87" s="558"/>
      <c r="AM87" s="566"/>
      <c r="AN87" s="568"/>
      <c r="AO87" s="556"/>
      <c r="AP87" s="558"/>
      <c r="AQ87" s="566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</row>
    <row r="88" spans="1:80" s="42" customFormat="1" ht="18" customHeight="1" thickBot="1" x14ac:dyDescent="0.25">
      <c r="A88" s="94" t="s">
        <v>47</v>
      </c>
      <c r="B88" s="569" t="s">
        <v>48</v>
      </c>
      <c r="C88" s="569"/>
      <c r="D88" s="570"/>
      <c r="E88" s="570"/>
      <c r="F88" s="314"/>
      <c r="G88" s="310"/>
      <c r="H88" s="570"/>
      <c r="I88" s="570"/>
      <c r="J88" s="570"/>
      <c r="K88" s="570"/>
      <c r="L88" s="571"/>
      <c r="M88" s="571"/>
      <c r="N88" s="571"/>
      <c r="O88" s="571"/>
      <c r="P88" s="571"/>
      <c r="Q88" s="571"/>
      <c r="R88" s="571"/>
      <c r="S88" s="571"/>
      <c r="T88" s="571"/>
      <c r="U88" s="571"/>
      <c r="V88" s="571"/>
      <c r="W88" s="571"/>
      <c r="X88" s="571"/>
      <c r="Y88" s="571"/>
      <c r="Z88" s="571"/>
      <c r="AA88" s="571"/>
      <c r="AB88" s="571"/>
      <c r="AC88" s="571"/>
      <c r="AD88" s="571"/>
      <c r="AE88" s="571"/>
      <c r="AF88" s="571"/>
      <c r="AG88" s="571"/>
      <c r="AH88" s="571"/>
      <c r="AI88" s="571"/>
      <c r="AJ88" s="571"/>
      <c r="AK88" s="571"/>
      <c r="AL88" s="571"/>
      <c r="AM88" s="571"/>
      <c r="AN88" s="571"/>
      <c r="AO88" s="571"/>
      <c r="AP88" s="571"/>
      <c r="AQ88" s="572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</row>
    <row r="89" spans="1:80" ht="18" customHeight="1" x14ac:dyDescent="0.2">
      <c r="A89" s="5" t="s">
        <v>16</v>
      </c>
      <c r="B89" s="286" t="s">
        <v>77</v>
      </c>
      <c r="C89" s="48"/>
      <c r="D89" s="312">
        <v>2</v>
      </c>
      <c r="E89" s="23">
        <v>2</v>
      </c>
      <c r="F89" s="18">
        <v>11</v>
      </c>
      <c r="G89" s="16">
        <v>88</v>
      </c>
      <c r="H89" s="418">
        <f>L89+P89+T89+X89+AB89+AF89+AJ89+AN89</f>
        <v>48</v>
      </c>
      <c r="I89" s="418">
        <f t="shared" ref="I89:K89" si="7">M89+Q89+U89+Y89+AC89+AG89+AK89+AO89</f>
        <v>40</v>
      </c>
      <c r="J89" s="418">
        <f t="shared" si="7"/>
        <v>0</v>
      </c>
      <c r="K89" s="418">
        <f t="shared" si="7"/>
        <v>0</v>
      </c>
      <c r="L89" s="452">
        <v>16</v>
      </c>
      <c r="M89" s="453">
        <v>16</v>
      </c>
      <c r="N89" s="453">
        <v>0</v>
      </c>
      <c r="O89" s="454">
        <v>0</v>
      </c>
      <c r="P89" s="455">
        <v>32</v>
      </c>
      <c r="Q89" s="453">
        <v>24</v>
      </c>
      <c r="R89" s="453">
        <v>0</v>
      </c>
      <c r="S89" s="454">
        <v>0</v>
      </c>
      <c r="T89" s="456">
        <v>0</v>
      </c>
      <c r="U89" s="453">
        <v>0</v>
      </c>
      <c r="V89" s="453">
        <v>0</v>
      </c>
      <c r="W89" s="454">
        <v>0</v>
      </c>
      <c r="X89" s="449">
        <v>0</v>
      </c>
      <c r="Y89" s="453">
        <v>0</v>
      </c>
      <c r="Z89" s="453">
        <v>0</v>
      </c>
      <c r="AA89" s="454">
        <v>0</v>
      </c>
      <c r="AB89" s="456">
        <v>0</v>
      </c>
      <c r="AC89" s="453">
        <v>0</v>
      </c>
      <c r="AD89" s="453">
        <v>0</v>
      </c>
      <c r="AE89" s="454">
        <v>0</v>
      </c>
      <c r="AF89" s="456">
        <v>0</v>
      </c>
      <c r="AG89" s="453">
        <v>0</v>
      </c>
      <c r="AH89" s="453">
        <v>0</v>
      </c>
      <c r="AI89" s="454">
        <v>0</v>
      </c>
      <c r="AJ89" s="456">
        <v>0</v>
      </c>
      <c r="AK89" s="453">
        <v>0</v>
      </c>
      <c r="AL89" s="453">
        <v>0</v>
      </c>
      <c r="AM89" s="454">
        <v>0</v>
      </c>
      <c r="AN89" s="456">
        <v>0</v>
      </c>
      <c r="AO89" s="453">
        <v>0</v>
      </c>
      <c r="AP89" s="453">
        <v>0</v>
      </c>
      <c r="AQ89" s="454">
        <v>0</v>
      </c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</row>
    <row r="90" spans="1:80" ht="18" customHeight="1" x14ac:dyDescent="0.2">
      <c r="A90" s="5" t="s">
        <v>17</v>
      </c>
      <c r="B90" s="286" t="s">
        <v>118</v>
      </c>
      <c r="C90" s="48"/>
      <c r="D90" s="318"/>
      <c r="E90" s="24">
        <v>1</v>
      </c>
      <c r="F90" s="20">
        <v>2</v>
      </c>
      <c r="G90" s="16">
        <f>SUM(H90:K90)</f>
        <v>16</v>
      </c>
      <c r="H90" s="418">
        <f t="shared" ref="H90:H96" si="8">L90+P90+T90+X90+AB90+AF90+AJ90+AN90</f>
        <v>8</v>
      </c>
      <c r="I90" s="418">
        <f t="shared" ref="I90:I96" si="9">M90+Q90+U90+Y90+AC90+AG90+AK90+AO90</f>
        <v>8</v>
      </c>
      <c r="J90" s="418">
        <f t="shared" ref="J90:J96" si="10">N90+R90+V90+Z90+AD90+AH90+AL90+AP90</f>
        <v>0</v>
      </c>
      <c r="K90" s="418">
        <f t="shared" ref="K90:K96" si="11">O90+S90+W90+AA90+AE90+AI90+AM90+AQ90</f>
        <v>0</v>
      </c>
      <c r="L90" s="457">
        <v>0</v>
      </c>
      <c r="M90" s="458">
        <v>0</v>
      </c>
      <c r="N90" s="458">
        <v>0</v>
      </c>
      <c r="O90" s="459">
        <v>0</v>
      </c>
      <c r="P90" s="460">
        <v>0</v>
      </c>
      <c r="Q90" s="458">
        <v>0</v>
      </c>
      <c r="R90" s="458">
        <v>0</v>
      </c>
      <c r="S90" s="459">
        <v>0</v>
      </c>
      <c r="T90" s="457">
        <v>8</v>
      </c>
      <c r="U90" s="458">
        <v>8</v>
      </c>
      <c r="V90" s="458">
        <v>0</v>
      </c>
      <c r="W90" s="459">
        <v>0</v>
      </c>
      <c r="X90" s="460">
        <v>0</v>
      </c>
      <c r="Y90" s="458">
        <v>0</v>
      </c>
      <c r="Z90" s="458">
        <v>0</v>
      </c>
      <c r="AA90" s="459">
        <v>0</v>
      </c>
      <c r="AB90" s="460">
        <v>0</v>
      </c>
      <c r="AC90" s="458">
        <v>0</v>
      </c>
      <c r="AD90" s="458">
        <v>0</v>
      </c>
      <c r="AE90" s="459">
        <v>0</v>
      </c>
      <c r="AF90" s="460">
        <v>0</v>
      </c>
      <c r="AG90" s="458">
        <v>0</v>
      </c>
      <c r="AH90" s="458">
        <v>0</v>
      </c>
      <c r="AI90" s="459">
        <v>0</v>
      </c>
      <c r="AJ90" s="460">
        <v>0</v>
      </c>
      <c r="AK90" s="458">
        <v>0</v>
      </c>
      <c r="AL90" s="458">
        <v>0</v>
      </c>
      <c r="AM90" s="459">
        <v>0</v>
      </c>
      <c r="AN90" s="460">
        <v>0</v>
      </c>
      <c r="AO90" s="458">
        <v>0</v>
      </c>
      <c r="AP90" s="458">
        <v>0</v>
      </c>
      <c r="AQ90" s="459">
        <v>0</v>
      </c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</row>
    <row r="91" spans="1:80" ht="18" customHeight="1" x14ac:dyDescent="0.2">
      <c r="A91" s="5" t="s">
        <v>18</v>
      </c>
      <c r="B91" s="682" t="s">
        <v>78</v>
      </c>
      <c r="C91" s="683"/>
      <c r="D91" s="17"/>
      <c r="E91" s="24">
        <v>1</v>
      </c>
      <c r="F91" s="18">
        <v>4</v>
      </c>
      <c r="G91" s="16">
        <v>24</v>
      </c>
      <c r="H91" s="418">
        <f t="shared" si="8"/>
        <v>24</v>
      </c>
      <c r="I91" s="418">
        <f t="shared" si="9"/>
        <v>0</v>
      </c>
      <c r="J91" s="418">
        <f t="shared" si="10"/>
        <v>0</v>
      </c>
      <c r="K91" s="418">
        <f t="shared" si="11"/>
        <v>0</v>
      </c>
      <c r="L91" s="457">
        <v>24</v>
      </c>
      <c r="M91" s="458">
        <v>0</v>
      </c>
      <c r="N91" s="458">
        <v>0</v>
      </c>
      <c r="O91" s="459">
        <v>0</v>
      </c>
      <c r="P91" s="460">
        <v>0</v>
      </c>
      <c r="Q91" s="458">
        <v>0</v>
      </c>
      <c r="R91" s="458">
        <v>0</v>
      </c>
      <c r="S91" s="459">
        <v>0</v>
      </c>
      <c r="T91" s="457">
        <v>0</v>
      </c>
      <c r="U91" s="458">
        <v>0</v>
      </c>
      <c r="V91" s="458">
        <v>0</v>
      </c>
      <c r="W91" s="459">
        <v>0</v>
      </c>
      <c r="X91" s="460">
        <v>0</v>
      </c>
      <c r="Y91" s="458">
        <v>0</v>
      </c>
      <c r="Z91" s="458">
        <v>0</v>
      </c>
      <c r="AA91" s="459">
        <v>0</v>
      </c>
      <c r="AB91" s="460">
        <v>0</v>
      </c>
      <c r="AC91" s="458">
        <v>0</v>
      </c>
      <c r="AD91" s="458">
        <v>0</v>
      </c>
      <c r="AE91" s="459">
        <v>0</v>
      </c>
      <c r="AF91" s="460">
        <v>0</v>
      </c>
      <c r="AG91" s="458">
        <v>0</v>
      </c>
      <c r="AH91" s="458">
        <v>0</v>
      </c>
      <c r="AI91" s="459">
        <v>0</v>
      </c>
      <c r="AJ91" s="460">
        <v>0</v>
      </c>
      <c r="AK91" s="458">
        <v>0</v>
      </c>
      <c r="AL91" s="458">
        <v>0</v>
      </c>
      <c r="AM91" s="459">
        <v>0</v>
      </c>
      <c r="AN91" s="460">
        <v>0</v>
      </c>
      <c r="AO91" s="458">
        <v>0</v>
      </c>
      <c r="AP91" s="458">
        <v>0</v>
      </c>
      <c r="AQ91" s="459">
        <v>0</v>
      </c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</row>
    <row r="92" spans="1:80" ht="18" customHeight="1" x14ac:dyDescent="0.2">
      <c r="A92" s="5" t="s">
        <v>19</v>
      </c>
      <c r="B92" s="286" t="s">
        <v>79</v>
      </c>
      <c r="C92" s="48"/>
      <c r="D92" s="17"/>
      <c r="E92" s="36">
        <v>2</v>
      </c>
      <c r="F92" s="18">
        <v>4</v>
      </c>
      <c r="G92" s="16">
        <f>SUM(H92:K92)</f>
        <v>32</v>
      </c>
      <c r="H92" s="418">
        <f t="shared" si="8"/>
        <v>16</v>
      </c>
      <c r="I92" s="418">
        <f t="shared" si="9"/>
        <v>0</v>
      </c>
      <c r="J92" s="418">
        <f t="shared" si="10"/>
        <v>16</v>
      </c>
      <c r="K92" s="418">
        <f t="shared" si="11"/>
        <v>0</v>
      </c>
      <c r="L92" s="457">
        <v>0</v>
      </c>
      <c r="M92" s="458">
        <v>0</v>
      </c>
      <c r="N92" s="458">
        <v>0</v>
      </c>
      <c r="O92" s="459">
        <v>0</v>
      </c>
      <c r="P92" s="460">
        <v>16</v>
      </c>
      <c r="Q92" s="458">
        <v>0</v>
      </c>
      <c r="R92" s="458">
        <v>16</v>
      </c>
      <c r="S92" s="459">
        <v>0</v>
      </c>
      <c r="T92" s="457">
        <v>0</v>
      </c>
      <c r="U92" s="458">
        <v>0</v>
      </c>
      <c r="V92" s="458">
        <v>0</v>
      </c>
      <c r="W92" s="459">
        <v>0</v>
      </c>
      <c r="X92" s="460">
        <v>0</v>
      </c>
      <c r="Y92" s="458">
        <v>0</v>
      </c>
      <c r="Z92" s="458">
        <v>0</v>
      </c>
      <c r="AA92" s="459">
        <v>0</v>
      </c>
      <c r="AB92" s="460">
        <v>0</v>
      </c>
      <c r="AC92" s="458">
        <v>0</v>
      </c>
      <c r="AD92" s="458">
        <v>0</v>
      </c>
      <c r="AE92" s="459">
        <v>0</v>
      </c>
      <c r="AF92" s="460">
        <v>0</v>
      </c>
      <c r="AG92" s="458">
        <v>0</v>
      </c>
      <c r="AH92" s="458">
        <v>0</v>
      </c>
      <c r="AI92" s="459">
        <v>0</v>
      </c>
      <c r="AJ92" s="460">
        <v>0</v>
      </c>
      <c r="AK92" s="458">
        <v>0</v>
      </c>
      <c r="AL92" s="458">
        <v>0</v>
      </c>
      <c r="AM92" s="459">
        <v>0</v>
      </c>
      <c r="AN92" s="460">
        <v>0</v>
      </c>
      <c r="AO92" s="458">
        <v>0</v>
      </c>
      <c r="AP92" s="458">
        <v>0</v>
      </c>
      <c r="AQ92" s="459">
        <v>0</v>
      </c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</row>
    <row r="93" spans="1:80" ht="18" customHeight="1" x14ac:dyDescent="0.2">
      <c r="A93" s="5" t="s">
        <v>20</v>
      </c>
      <c r="B93" s="286" t="s">
        <v>80</v>
      </c>
      <c r="C93" s="48"/>
      <c r="D93" s="17">
        <v>1</v>
      </c>
      <c r="E93" s="36">
        <v>1</v>
      </c>
      <c r="F93" s="20">
        <v>4</v>
      </c>
      <c r="G93" s="16">
        <f>SUM(H93:K93)</f>
        <v>32</v>
      </c>
      <c r="H93" s="418">
        <f t="shared" si="8"/>
        <v>16</v>
      </c>
      <c r="I93" s="418">
        <f t="shared" si="9"/>
        <v>0</v>
      </c>
      <c r="J93" s="418">
        <f t="shared" si="10"/>
        <v>16</v>
      </c>
      <c r="K93" s="418">
        <f t="shared" si="11"/>
        <v>0</v>
      </c>
      <c r="L93" s="461">
        <v>16</v>
      </c>
      <c r="M93" s="458">
        <v>0</v>
      </c>
      <c r="N93" s="458">
        <v>16</v>
      </c>
      <c r="O93" s="459">
        <v>0</v>
      </c>
      <c r="P93" s="460">
        <v>0</v>
      </c>
      <c r="Q93" s="458">
        <v>0</v>
      </c>
      <c r="R93" s="458">
        <v>0</v>
      </c>
      <c r="S93" s="459">
        <v>0</v>
      </c>
      <c r="T93" s="457">
        <v>0</v>
      </c>
      <c r="U93" s="458">
        <v>0</v>
      </c>
      <c r="V93" s="458">
        <v>0</v>
      </c>
      <c r="W93" s="459">
        <v>0</v>
      </c>
      <c r="X93" s="460">
        <v>0</v>
      </c>
      <c r="Y93" s="458">
        <v>0</v>
      </c>
      <c r="Z93" s="458">
        <v>0</v>
      </c>
      <c r="AA93" s="459">
        <v>0</v>
      </c>
      <c r="AB93" s="460">
        <v>0</v>
      </c>
      <c r="AC93" s="458">
        <v>0</v>
      </c>
      <c r="AD93" s="458">
        <v>0</v>
      </c>
      <c r="AE93" s="459">
        <v>0</v>
      </c>
      <c r="AF93" s="460">
        <v>0</v>
      </c>
      <c r="AG93" s="458">
        <v>0</v>
      </c>
      <c r="AH93" s="458">
        <v>0</v>
      </c>
      <c r="AI93" s="459">
        <v>0</v>
      </c>
      <c r="AJ93" s="460">
        <v>0</v>
      </c>
      <c r="AK93" s="458">
        <v>0</v>
      </c>
      <c r="AL93" s="458">
        <v>0</v>
      </c>
      <c r="AM93" s="459">
        <v>0</v>
      </c>
      <c r="AN93" s="460">
        <v>0</v>
      </c>
      <c r="AO93" s="458">
        <v>0</v>
      </c>
      <c r="AP93" s="458">
        <v>0</v>
      </c>
      <c r="AQ93" s="459">
        <v>0</v>
      </c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</row>
    <row r="94" spans="1:80" ht="18" customHeight="1" x14ac:dyDescent="0.2">
      <c r="A94" s="5" t="s">
        <v>49</v>
      </c>
      <c r="B94" s="286" t="s">
        <v>81</v>
      </c>
      <c r="C94" s="48"/>
      <c r="D94" s="17">
        <v>1</v>
      </c>
      <c r="E94" s="36">
        <v>1</v>
      </c>
      <c r="F94" s="18">
        <v>4</v>
      </c>
      <c r="G94" s="66">
        <f>SUM(H94:K94)</f>
        <v>32</v>
      </c>
      <c r="H94" s="418">
        <f t="shared" si="8"/>
        <v>16</v>
      </c>
      <c r="I94" s="418">
        <f t="shared" si="9"/>
        <v>16</v>
      </c>
      <c r="J94" s="418">
        <f t="shared" si="10"/>
        <v>0</v>
      </c>
      <c r="K94" s="418">
        <f t="shared" si="11"/>
        <v>0</v>
      </c>
      <c r="L94" s="457">
        <v>0</v>
      </c>
      <c r="M94" s="458">
        <v>0</v>
      </c>
      <c r="N94" s="458">
        <v>0</v>
      </c>
      <c r="O94" s="459">
        <v>0</v>
      </c>
      <c r="P94" s="462">
        <v>16</v>
      </c>
      <c r="Q94" s="458">
        <v>16</v>
      </c>
      <c r="R94" s="458">
        <v>0</v>
      </c>
      <c r="S94" s="459">
        <v>0</v>
      </c>
      <c r="T94" s="457">
        <v>0</v>
      </c>
      <c r="U94" s="458">
        <v>0</v>
      </c>
      <c r="V94" s="458">
        <v>0</v>
      </c>
      <c r="W94" s="459">
        <v>0</v>
      </c>
      <c r="X94" s="460">
        <v>0</v>
      </c>
      <c r="Y94" s="458">
        <v>0</v>
      </c>
      <c r="Z94" s="458">
        <v>0</v>
      </c>
      <c r="AA94" s="459">
        <v>0</v>
      </c>
      <c r="AB94" s="460">
        <v>0</v>
      </c>
      <c r="AC94" s="458">
        <v>0</v>
      </c>
      <c r="AD94" s="458">
        <v>0</v>
      </c>
      <c r="AE94" s="459">
        <v>0</v>
      </c>
      <c r="AF94" s="460">
        <v>0</v>
      </c>
      <c r="AG94" s="458">
        <v>0</v>
      </c>
      <c r="AH94" s="458">
        <v>0</v>
      </c>
      <c r="AI94" s="459">
        <v>0</v>
      </c>
      <c r="AJ94" s="460">
        <v>0</v>
      </c>
      <c r="AK94" s="458">
        <v>0</v>
      </c>
      <c r="AL94" s="458">
        <v>0</v>
      </c>
      <c r="AM94" s="459">
        <v>0</v>
      </c>
      <c r="AN94" s="460">
        <v>0</v>
      </c>
      <c r="AO94" s="458">
        <v>0</v>
      </c>
      <c r="AP94" s="458">
        <v>0</v>
      </c>
      <c r="AQ94" s="459">
        <v>0</v>
      </c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</row>
    <row r="95" spans="1:80" ht="18" customHeight="1" x14ac:dyDescent="0.2">
      <c r="A95" s="5" t="s">
        <v>50</v>
      </c>
      <c r="B95" s="682" t="s">
        <v>82</v>
      </c>
      <c r="C95" s="683"/>
      <c r="D95" s="17"/>
      <c r="E95" s="36">
        <v>2</v>
      </c>
      <c r="F95" s="20">
        <v>5</v>
      </c>
      <c r="G95" s="66">
        <v>24</v>
      </c>
      <c r="H95" s="418">
        <f t="shared" si="8"/>
        <v>8</v>
      </c>
      <c r="I95" s="418">
        <f t="shared" si="9"/>
        <v>0</v>
      </c>
      <c r="J95" s="418">
        <f t="shared" si="10"/>
        <v>16</v>
      </c>
      <c r="K95" s="418">
        <f t="shared" si="11"/>
        <v>0</v>
      </c>
      <c r="L95" s="457">
        <v>0</v>
      </c>
      <c r="M95" s="458">
        <v>0</v>
      </c>
      <c r="N95" s="458">
        <v>0</v>
      </c>
      <c r="O95" s="459">
        <v>0</v>
      </c>
      <c r="P95" s="460">
        <v>0</v>
      </c>
      <c r="Q95" s="458">
        <v>0</v>
      </c>
      <c r="R95" s="458">
        <v>0</v>
      </c>
      <c r="S95" s="459">
        <v>0</v>
      </c>
      <c r="T95" s="457">
        <v>8</v>
      </c>
      <c r="U95" s="458">
        <v>0</v>
      </c>
      <c r="V95" s="458">
        <v>16</v>
      </c>
      <c r="W95" s="463">
        <v>0</v>
      </c>
      <c r="X95" s="460">
        <v>0</v>
      </c>
      <c r="Y95" s="458">
        <v>0</v>
      </c>
      <c r="Z95" s="458">
        <v>0</v>
      </c>
      <c r="AA95" s="459">
        <v>0</v>
      </c>
      <c r="AB95" s="460">
        <v>0</v>
      </c>
      <c r="AC95" s="458">
        <v>0</v>
      </c>
      <c r="AD95" s="458">
        <v>0</v>
      </c>
      <c r="AE95" s="459">
        <v>0</v>
      </c>
      <c r="AF95" s="460">
        <v>0</v>
      </c>
      <c r="AG95" s="458">
        <v>0</v>
      </c>
      <c r="AH95" s="458">
        <v>0</v>
      </c>
      <c r="AI95" s="459">
        <v>0</v>
      </c>
      <c r="AJ95" s="460">
        <v>0</v>
      </c>
      <c r="AK95" s="458">
        <v>0</v>
      </c>
      <c r="AL95" s="458">
        <v>0</v>
      </c>
      <c r="AM95" s="459">
        <v>0</v>
      </c>
      <c r="AN95" s="460">
        <v>0</v>
      </c>
      <c r="AO95" s="458">
        <v>0</v>
      </c>
      <c r="AP95" s="458">
        <v>0</v>
      </c>
      <c r="AQ95" s="459">
        <v>0</v>
      </c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</row>
    <row r="96" spans="1:80" s="90" customFormat="1" ht="18" customHeight="1" thickBot="1" x14ac:dyDescent="0.25">
      <c r="A96" s="40"/>
      <c r="B96" s="83"/>
      <c r="C96" s="84"/>
      <c r="D96" s="318"/>
      <c r="E96" s="307"/>
      <c r="F96" s="78"/>
      <c r="G96" s="22"/>
      <c r="H96" s="418">
        <f t="shared" si="8"/>
        <v>0</v>
      </c>
      <c r="I96" s="418">
        <f t="shared" si="9"/>
        <v>0</v>
      </c>
      <c r="J96" s="418">
        <f t="shared" si="10"/>
        <v>0</v>
      </c>
      <c r="K96" s="418">
        <f t="shared" si="11"/>
        <v>0</v>
      </c>
      <c r="L96" s="457">
        <v>0</v>
      </c>
      <c r="M96" s="458">
        <v>0</v>
      </c>
      <c r="N96" s="458">
        <v>0</v>
      </c>
      <c r="O96" s="459">
        <v>0</v>
      </c>
      <c r="P96" s="460">
        <v>0</v>
      </c>
      <c r="Q96" s="458">
        <v>0</v>
      </c>
      <c r="R96" s="458">
        <v>0</v>
      </c>
      <c r="S96" s="459">
        <v>0</v>
      </c>
      <c r="T96" s="457">
        <v>0</v>
      </c>
      <c r="U96" s="458">
        <v>0</v>
      </c>
      <c r="V96" s="458">
        <v>0</v>
      </c>
      <c r="W96" s="459">
        <v>0</v>
      </c>
      <c r="X96" s="460">
        <v>0</v>
      </c>
      <c r="Y96" s="458">
        <v>0</v>
      </c>
      <c r="Z96" s="458">
        <v>0</v>
      </c>
      <c r="AA96" s="459">
        <v>0</v>
      </c>
      <c r="AB96" s="460">
        <v>0</v>
      </c>
      <c r="AC96" s="458">
        <v>0</v>
      </c>
      <c r="AD96" s="458">
        <v>0</v>
      </c>
      <c r="AE96" s="459">
        <v>0</v>
      </c>
      <c r="AF96" s="460">
        <v>0</v>
      </c>
      <c r="AG96" s="458">
        <v>0</v>
      </c>
      <c r="AH96" s="458">
        <v>0</v>
      </c>
      <c r="AI96" s="459">
        <v>0</v>
      </c>
      <c r="AJ96" s="460">
        <v>0</v>
      </c>
      <c r="AK96" s="458">
        <v>0</v>
      </c>
      <c r="AL96" s="458">
        <v>0</v>
      </c>
      <c r="AM96" s="459">
        <v>0</v>
      </c>
      <c r="AN96" s="460">
        <v>0</v>
      </c>
      <c r="AO96" s="458">
        <v>0</v>
      </c>
      <c r="AP96" s="458">
        <v>0</v>
      </c>
      <c r="AQ96" s="459">
        <v>0</v>
      </c>
      <c r="AS96" s="488">
        <f>SUM(L89:AQ96)</f>
        <v>248</v>
      </c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</row>
    <row r="97" spans="1:80" ht="18" customHeight="1" thickTop="1" x14ac:dyDescent="0.2">
      <c r="A97" s="55"/>
      <c r="B97" s="598" t="s">
        <v>21</v>
      </c>
      <c r="C97" s="599"/>
      <c r="D97" s="602">
        <f t="shared" ref="D97:AQ97" si="12">SUM(D89:D96)</f>
        <v>4</v>
      </c>
      <c r="E97" s="594">
        <f t="shared" si="12"/>
        <v>10</v>
      </c>
      <c r="F97" s="596">
        <f t="shared" si="12"/>
        <v>34</v>
      </c>
      <c r="G97" s="604">
        <f t="shared" si="12"/>
        <v>248</v>
      </c>
      <c r="H97" s="594">
        <f t="shared" si="12"/>
        <v>136</v>
      </c>
      <c r="I97" s="594">
        <f t="shared" si="12"/>
        <v>64</v>
      </c>
      <c r="J97" s="594">
        <f t="shared" si="12"/>
        <v>48</v>
      </c>
      <c r="K97" s="596">
        <f t="shared" si="12"/>
        <v>0</v>
      </c>
      <c r="L97" s="464">
        <f t="shared" si="12"/>
        <v>56</v>
      </c>
      <c r="M97" s="445">
        <f t="shared" si="12"/>
        <v>16</v>
      </c>
      <c r="N97" s="445">
        <f t="shared" si="12"/>
        <v>16</v>
      </c>
      <c r="O97" s="465">
        <f t="shared" si="12"/>
        <v>0</v>
      </c>
      <c r="P97" s="464">
        <f t="shared" si="12"/>
        <v>64</v>
      </c>
      <c r="Q97" s="445">
        <f t="shared" si="12"/>
        <v>40</v>
      </c>
      <c r="R97" s="445">
        <f t="shared" si="12"/>
        <v>16</v>
      </c>
      <c r="S97" s="447">
        <f t="shared" si="12"/>
        <v>0</v>
      </c>
      <c r="T97" s="444">
        <f t="shared" si="12"/>
        <v>16</v>
      </c>
      <c r="U97" s="445">
        <f t="shared" si="12"/>
        <v>8</v>
      </c>
      <c r="V97" s="445">
        <f t="shared" si="12"/>
        <v>16</v>
      </c>
      <c r="W97" s="446">
        <f t="shared" si="12"/>
        <v>0</v>
      </c>
      <c r="X97" s="446">
        <f t="shared" si="12"/>
        <v>0</v>
      </c>
      <c r="Y97" s="445">
        <f t="shared" si="12"/>
        <v>0</v>
      </c>
      <c r="Z97" s="445">
        <f t="shared" si="12"/>
        <v>0</v>
      </c>
      <c r="AA97" s="465">
        <f t="shared" si="12"/>
        <v>0</v>
      </c>
      <c r="AB97" s="464">
        <f t="shared" si="12"/>
        <v>0</v>
      </c>
      <c r="AC97" s="445">
        <f t="shared" si="12"/>
        <v>0</v>
      </c>
      <c r="AD97" s="445">
        <f t="shared" si="12"/>
        <v>0</v>
      </c>
      <c r="AE97" s="447">
        <f t="shared" si="12"/>
        <v>0</v>
      </c>
      <c r="AF97" s="446">
        <f t="shared" si="12"/>
        <v>0</v>
      </c>
      <c r="AG97" s="445">
        <f t="shared" si="12"/>
        <v>0</v>
      </c>
      <c r="AH97" s="445">
        <f t="shared" si="12"/>
        <v>0</v>
      </c>
      <c r="AI97" s="465">
        <f t="shared" si="12"/>
        <v>0</v>
      </c>
      <c r="AJ97" s="464">
        <f t="shared" si="12"/>
        <v>0</v>
      </c>
      <c r="AK97" s="445">
        <f t="shared" si="12"/>
        <v>0</v>
      </c>
      <c r="AL97" s="445">
        <f t="shared" si="12"/>
        <v>0</v>
      </c>
      <c r="AM97" s="447">
        <f t="shared" si="12"/>
        <v>0</v>
      </c>
      <c r="AN97" s="446">
        <f t="shared" si="12"/>
        <v>0</v>
      </c>
      <c r="AO97" s="445">
        <f t="shared" si="12"/>
        <v>0</v>
      </c>
      <c r="AP97" s="445">
        <f t="shared" si="12"/>
        <v>0</v>
      </c>
      <c r="AQ97" s="447">
        <f t="shared" si="12"/>
        <v>0</v>
      </c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</row>
    <row r="98" spans="1:80" ht="18" customHeight="1" thickBot="1" x14ac:dyDescent="0.25">
      <c r="A98" s="58"/>
      <c r="B98" s="600"/>
      <c r="C98" s="601"/>
      <c r="D98" s="603"/>
      <c r="E98" s="595"/>
      <c r="F98" s="597"/>
      <c r="G98" s="679"/>
      <c r="H98" s="680"/>
      <c r="I98" s="680"/>
      <c r="J98" s="680"/>
      <c r="K98" s="681"/>
      <c r="L98" s="676">
        <f>SUM(L97:O97)</f>
        <v>88</v>
      </c>
      <c r="M98" s="677"/>
      <c r="N98" s="677"/>
      <c r="O98" s="678"/>
      <c r="P98" s="676">
        <f>SUM(P97:S97)</f>
        <v>120</v>
      </c>
      <c r="Q98" s="677"/>
      <c r="R98" s="677"/>
      <c r="S98" s="678"/>
      <c r="T98" s="676">
        <f>SUM(T97:W97)</f>
        <v>40</v>
      </c>
      <c r="U98" s="677"/>
      <c r="V98" s="677"/>
      <c r="W98" s="678"/>
      <c r="X98" s="676">
        <f>SUM(X97:AA97)</f>
        <v>0</v>
      </c>
      <c r="Y98" s="677"/>
      <c r="Z98" s="677"/>
      <c r="AA98" s="678"/>
      <c r="AB98" s="676">
        <f>SUM(AB97:AE97)</f>
        <v>0</v>
      </c>
      <c r="AC98" s="677"/>
      <c r="AD98" s="677"/>
      <c r="AE98" s="678"/>
      <c r="AF98" s="676">
        <f>SUM(AF97:AI97)</f>
        <v>0</v>
      </c>
      <c r="AG98" s="677"/>
      <c r="AH98" s="677"/>
      <c r="AI98" s="678"/>
      <c r="AJ98" s="676">
        <f>SUM(AJ97:AM97)</f>
        <v>0</v>
      </c>
      <c r="AK98" s="677"/>
      <c r="AL98" s="677"/>
      <c r="AM98" s="678"/>
      <c r="AN98" s="676">
        <f>SUM(AN97:AQ97)</f>
        <v>0</v>
      </c>
      <c r="AO98" s="677"/>
      <c r="AP98" s="677"/>
      <c r="AQ98" s="67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</row>
    <row r="99" spans="1:80" ht="18" customHeight="1" x14ac:dyDescent="0.2">
      <c r="A99" s="583" t="s">
        <v>54</v>
      </c>
      <c r="B99" s="584"/>
      <c r="C99" s="585"/>
      <c r="D99" s="586" t="s">
        <v>8</v>
      </c>
      <c r="E99" s="589" t="s">
        <v>9</v>
      </c>
      <c r="F99" s="565" t="s">
        <v>68</v>
      </c>
      <c r="G99" s="592" t="s">
        <v>6</v>
      </c>
      <c r="H99" s="521" t="s">
        <v>10</v>
      </c>
      <c r="I99" s="521" t="s">
        <v>11</v>
      </c>
      <c r="J99" s="521" t="s">
        <v>12</v>
      </c>
      <c r="K99" s="575" t="s">
        <v>62</v>
      </c>
      <c r="L99" s="612" t="s">
        <v>23</v>
      </c>
      <c r="M99" s="613"/>
      <c r="N99" s="613"/>
      <c r="O99" s="614"/>
      <c r="P99" s="612" t="s">
        <v>24</v>
      </c>
      <c r="Q99" s="613"/>
      <c r="R99" s="613"/>
      <c r="S99" s="614"/>
      <c r="T99" s="609" t="s">
        <v>25</v>
      </c>
      <c r="U99" s="610"/>
      <c r="V99" s="610"/>
      <c r="W99" s="611"/>
      <c r="X99" s="609" t="s">
        <v>26</v>
      </c>
      <c r="Y99" s="610"/>
      <c r="Z99" s="610"/>
      <c r="AA99" s="611"/>
      <c r="AB99" s="609" t="s">
        <v>27</v>
      </c>
      <c r="AC99" s="610"/>
      <c r="AD99" s="610"/>
      <c r="AE99" s="611"/>
      <c r="AF99" s="609" t="s">
        <v>28</v>
      </c>
      <c r="AG99" s="610"/>
      <c r="AH99" s="610"/>
      <c r="AI99" s="611"/>
      <c r="AJ99" s="609" t="s">
        <v>29</v>
      </c>
      <c r="AK99" s="610"/>
      <c r="AL99" s="610"/>
      <c r="AM99" s="611"/>
      <c r="AN99" s="612" t="s">
        <v>109</v>
      </c>
      <c r="AO99" s="613"/>
      <c r="AP99" s="613"/>
      <c r="AQ99" s="614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</row>
    <row r="100" spans="1:80" ht="18" customHeight="1" x14ac:dyDescent="0.2">
      <c r="A100" s="583"/>
      <c r="B100" s="584"/>
      <c r="C100" s="585"/>
      <c r="D100" s="587"/>
      <c r="E100" s="589"/>
      <c r="F100" s="591"/>
      <c r="G100" s="592"/>
      <c r="H100" s="521"/>
      <c r="I100" s="521"/>
      <c r="J100" s="521"/>
      <c r="K100" s="575"/>
      <c r="L100" s="567" t="s">
        <v>10</v>
      </c>
      <c r="M100" s="555" t="s">
        <v>11</v>
      </c>
      <c r="N100" s="557" t="s">
        <v>13</v>
      </c>
      <c r="O100" s="565" t="s">
        <v>66</v>
      </c>
      <c r="P100" s="567" t="s">
        <v>10</v>
      </c>
      <c r="Q100" s="555" t="s">
        <v>11</v>
      </c>
      <c r="R100" s="557" t="s">
        <v>13</v>
      </c>
      <c r="S100" s="565" t="s">
        <v>66</v>
      </c>
      <c r="T100" s="567" t="s">
        <v>10</v>
      </c>
      <c r="U100" s="555" t="s">
        <v>11</v>
      </c>
      <c r="V100" s="557" t="s">
        <v>13</v>
      </c>
      <c r="W100" s="565" t="s">
        <v>66</v>
      </c>
      <c r="X100" s="567" t="s">
        <v>10</v>
      </c>
      <c r="Y100" s="555" t="s">
        <v>11</v>
      </c>
      <c r="Z100" s="557" t="s">
        <v>13</v>
      </c>
      <c r="AA100" s="565" t="s">
        <v>66</v>
      </c>
      <c r="AB100" s="567" t="s">
        <v>10</v>
      </c>
      <c r="AC100" s="555" t="s">
        <v>11</v>
      </c>
      <c r="AD100" s="557" t="s">
        <v>13</v>
      </c>
      <c r="AE100" s="565" t="s">
        <v>66</v>
      </c>
      <c r="AF100" s="567" t="s">
        <v>10</v>
      </c>
      <c r="AG100" s="555" t="s">
        <v>11</v>
      </c>
      <c r="AH100" s="557" t="s">
        <v>13</v>
      </c>
      <c r="AI100" s="565" t="s">
        <v>66</v>
      </c>
      <c r="AJ100" s="567" t="s">
        <v>10</v>
      </c>
      <c r="AK100" s="555" t="s">
        <v>11</v>
      </c>
      <c r="AL100" s="557" t="s">
        <v>13</v>
      </c>
      <c r="AM100" s="565" t="s">
        <v>66</v>
      </c>
      <c r="AN100" s="567" t="s">
        <v>10</v>
      </c>
      <c r="AO100" s="555" t="s">
        <v>11</v>
      </c>
      <c r="AP100" s="557" t="s">
        <v>13</v>
      </c>
      <c r="AQ100" s="565" t="s">
        <v>66</v>
      </c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</row>
    <row r="101" spans="1:80" ht="18" customHeight="1" thickBot="1" x14ac:dyDescent="0.25">
      <c r="A101" s="583"/>
      <c r="B101" s="584"/>
      <c r="C101" s="585"/>
      <c r="D101" s="588"/>
      <c r="E101" s="590"/>
      <c r="F101" s="566"/>
      <c r="G101" s="593"/>
      <c r="H101" s="522"/>
      <c r="I101" s="522"/>
      <c r="J101" s="522"/>
      <c r="K101" s="576"/>
      <c r="L101" s="568"/>
      <c r="M101" s="556"/>
      <c r="N101" s="558"/>
      <c r="O101" s="566"/>
      <c r="P101" s="568"/>
      <c r="Q101" s="556"/>
      <c r="R101" s="558"/>
      <c r="S101" s="566"/>
      <c r="T101" s="568"/>
      <c r="U101" s="556"/>
      <c r="V101" s="558"/>
      <c r="W101" s="566"/>
      <c r="X101" s="568"/>
      <c r="Y101" s="556"/>
      <c r="Z101" s="558"/>
      <c r="AA101" s="566"/>
      <c r="AB101" s="568"/>
      <c r="AC101" s="556"/>
      <c r="AD101" s="558"/>
      <c r="AE101" s="566"/>
      <c r="AF101" s="568"/>
      <c r="AG101" s="556"/>
      <c r="AH101" s="558"/>
      <c r="AI101" s="566"/>
      <c r="AJ101" s="568"/>
      <c r="AK101" s="556"/>
      <c r="AL101" s="558"/>
      <c r="AM101" s="566"/>
      <c r="AN101" s="568"/>
      <c r="AO101" s="556"/>
      <c r="AP101" s="558"/>
      <c r="AQ101" s="566"/>
    </row>
    <row r="102" spans="1:80" ht="18" customHeight="1" x14ac:dyDescent="0.2">
      <c r="A102" s="583"/>
      <c r="B102" s="584"/>
      <c r="C102" s="585"/>
      <c r="D102" s="634">
        <f t="shared" ref="D102:S102" si="13">SUM(D50+D97)</f>
        <v>4</v>
      </c>
      <c r="E102" s="632">
        <f t="shared" si="13"/>
        <v>23</v>
      </c>
      <c r="F102" s="632">
        <f t="shared" si="13"/>
        <v>48</v>
      </c>
      <c r="G102" s="638">
        <f t="shared" si="13"/>
        <v>400</v>
      </c>
      <c r="H102" s="632">
        <f t="shared" si="13"/>
        <v>200</v>
      </c>
      <c r="I102" s="632">
        <f t="shared" si="13"/>
        <v>64</v>
      </c>
      <c r="J102" s="632">
        <f t="shared" si="13"/>
        <v>136</v>
      </c>
      <c r="K102" s="632">
        <f t="shared" si="13"/>
        <v>0</v>
      </c>
      <c r="L102" s="466">
        <f t="shared" si="13"/>
        <v>72</v>
      </c>
      <c r="M102" s="467">
        <f t="shared" si="13"/>
        <v>16</v>
      </c>
      <c r="N102" s="467">
        <f t="shared" si="13"/>
        <v>32</v>
      </c>
      <c r="O102" s="468">
        <f t="shared" si="13"/>
        <v>0</v>
      </c>
      <c r="P102" s="466">
        <f t="shared" si="13"/>
        <v>72</v>
      </c>
      <c r="Q102" s="467">
        <f t="shared" si="13"/>
        <v>40</v>
      </c>
      <c r="R102" s="467">
        <f t="shared" si="13"/>
        <v>16</v>
      </c>
      <c r="S102" s="468">
        <f t="shared" si="13"/>
        <v>0</v>
      </c>
      <c r="T102" s="466">
        <f>SUM(T97,T55)</f>
        <v>16</v>
      </c>
      <c r="U102" s="467">
        <f>SUM(U97,U55)</f>
        <v>8</v>
      </c>
      <c r="V102" s="467">
        <f>SUM(V97,V55)</f>
        <v>32</v>
      </c>
      <c r="W102" s="468">
        <f>SUM(W97,W55)</f>
        <v>0</v>
      </c>
      <c r="X102" s="466">
        <f t="shared" ref="X102:AQ102" si="14">SUM(X50+X97)</f>
        <v>0</v>
      </c>
      <c r="Y102" s="467">
        <f t="shared" si="14"/>
        <v>0</v>
      </c>
      <c r="Z102" s="467">
        <f t="shared" si="14"/>
        <v>16</v>
      </c>
      <c r="AA102" s="468">
        <f t="shared" si="14"/>
        <v>0</v>
      </c>
      <c r="AB102" s="466">
        <f t="shared" si="14"/>
        <v>16</v>
      </c>
      <c r="AC102" s="467">
        <f t="shared" si="14"/>
        <v>0</v>
      </c>
      <c r="AD102" s="467">
        <f t="shared" si="14"/>
        <v>16</v>
      </c>
      <c r="AE102" s="468">
        <f t="shared" si="14"/>
        <v>0</v>
      </c>
      <c r="AF102" s="466">
        <f t="shared" si="14"/>
        <v>0</v>
      </c>
      <c r="AG102" s="467">
        <f t="shared" si="14"/>
        <v>0</v>
      </c>
      <c r="AH102" s="467">
        <f t="shared" si="14"/>
        <v>24</v>
      </c>
      <c r="AI102" s="468">
        <f t="shared" si="14"/>
        <v>0</v>
      </c>
      <c r="AJ102" s="466">
        <f t="shared" si="14"/>
        <v>0</v>
      </c>
      <c r="AK102" s="467">
        <f t="shared" si="14"/>
        <v>0</v>
      </c>
      <c r="AL102" s="467">
        <f t="shared" si="14"/>
        <v>0</v>
      </c>
      <c r="AM102" s="468">
        <f t="shared" si="14"/>
        <v>0</v>
      </c>
      <c r="AN102" s="466">
        <f t="shared" si="14"/>
        <v>24</v>
      </c>
      <c r="AO102" s="467">
        <f t="shared" si="14"/>
        <v>0</v>
      </c>
      <c r="AP102" s="467">
        <f t="shared" si="14"/>
        <v>0</v>
      </c>
      <c r="AQ102" s="469">
        <f t="shared" si="14"/>
        <v>0</v>
      </c>
      <c r="AS102" s="33" t="s">
        <v>70</v>
      </c>
    </row>
    <row r="103" spans="1:80" ht="18" customHeight="1" thickBot="1" x14ac:dyDescent="0.25">
      <c r="A103" s="583"/>
      <c r="B103" s="584"/>
      <c r="C103" s="585"/>
      <c r="D103" s="635"/>
      <c r="E103" s="633"/>
      <c r="F103" s="633"/>
      <c r="G103" s="639"/>
      <c r="H103" s="633"/>
      <c r="I103" s="633"/>
      <c r="J103" s="633"/>
      <c r="K103" s="633"/>
      <c r="L103" s="615">
        <f>SUM(L102:O102)</f>
        <v>120</v>
      </c>
      <c r="M103" s="616"/>
      <c r="N103" s="616"/>
      <c r="O103" s="617"/>
      <c r="P103" s="615">
        <f>SUM(P102:S102)</f>
        <v>128</v>
      </c>
      <c r="Q103" s="616"/>
      <c r="R103" s="616"/>
      <c r="S103" s="617"/>
      <c r="T103" s="606">
        <f>SUM(T102:W102)</f>
        <v>56</v>
      </c>
      <c r="U103" s="607"/>
      <c r="V103" s="607"/>
      <c r="W103" s="608"/>
      <c r="X103" s="615">
        <f>SUM(X102:AA102)</f>
        <v>16</v>
      </c>
      <c r="Y103" s="616"/>
      <c r="Z103" s="616"/>
      <c r="AA103" s="617"/>
      <c r="AB103" s="615">
        <f>SUM(AB102:AE102)</f>
        <v>32</v>
      </c>
      <c r="AC103" s="616"/>
      <c r="AD103" s="616"/>
      <c r="AE103" s="617"/>
      <c r="AF103" s="615">
        <f>SUM(AF102:AI102)</f>
        <v>24</v>
      </c>
      <c r="AG103" s="616"/>
      <c r="AH103" s="616"/>
      <c r="AI103" s="617"/>
      <c r="AJ103" s="615">
        <f>SUM(AJ102:AM102)</f>
        <v>0</v>
      </c>
      <c r="AK103" s="616"/>
      <c r="AL103" s="616"/>
      <c r="AM103" s="617"/>
      <c r="AN103" s="615">
        <f>SUM(AN102:AQ102)</f>
        <v>24</v>
      </c>
      <c r="AO103" s="616"/>
      <c r="AP103" s="616"/>
      <c r="AQ103" s="617"/>
      <c r="AS103" s="33">
        <f>SUM(L103:AQ103)</f>
        <v>400</v>
      </c>
    </row>
    <row r="104" spans="1:80" ht="18" customHeight="1" x14ac:dyDescent="0.2">
      <c r="A104" s="583"/>
      <c r="B104" s="584"/>
      <c r="C104" s="585"/>
      <c r="D104" s="618" t="s">
        <v>30</v>
      </c>
      <c r="E104" s="619"/>
      <c r="F104" s="620"/>
      <c r="G104" s="626" t="s">
        <v>31</v>
      </c>
      <c r="H104" s="627"/>
      <c r="I104" s="627"/>
      <c r="J104" s="627"/>
      <c r="K104" s="628"/>
      <c r="L104" s="629">
        <v>2</v>
      </c>
      <c r="M104" s="630"/>
      <c r="N104" s="630"/>
      <c r="O104" s="631"/>
      <c r="P104" s="629">
        <v>2</v>
      </c>
      <c r="Q104" s="630"/>
      <c r="R104" s="630"/>
      <c r="S104" s="631"/>
      <c r="T104" s="629">
        <v>0</v>
      </c>
      <c r="U104" s="630"/>
      <c r="V104" s="630"/>
      <c r="W104" s="631"/>
      <c r="X104" s="629">
        <v>0</v>
      </c>
      <c r="Y104" s="630"/>
      <c r="Z104" s="630"/>
      <c r="AA104" s="631"/>
      <c r="AB104" s="629">
        <v>0</v>
      </c>
      <c r="AC104" s="630"/>
      <c r="AD104" s="630"/>
      <c r="AE104" s="631"/>
      <c r="AF104" s="629">
        <v>0</v>
      </c>
      <c r="AG104" s="630"/>
      <c r="AH104" s="630"/>
      <c r="AI104" s="631"/>
      <c r="AJ104" s="629">
        <v>0</v>
      </c>
      <c r="AK104" s="630"/>
      <c r="AL104" s="630"/>
      <c r="AM104" s="631"/>
      <c r="AN104" s="629">
        <v>0</v>
      </c>
      <c r="AO104" s="630"/>
      <c r="AP104" s="630"/>
      <c r="AQ104" s="631"/>
      <c r="AS104" s="33">
        <f>SUM(L104:AQ104)</f>
        <v>4</v>
      </c>
    </row>
    <row r="105" spans="1:80" ht="18" customHeight="1" x14ac:dyDescent="0.2">
      <c r="A105" s="583"/>
      <c r="B105" s="584"/>
      <c r="C105" s="585"/>
      <c r="D105" s="621"/>
      <c r="E105" s="584"/>
      <c r="F105" s="622"/>
      <c r="G105" s="643" t="s">
        <v>32</v>
      </c>
      <c r="H105" s="644"/>
      <c r="I105" s="644"/>
      <c r="J105" s="644"/>
      <c r="K105" s="645"/>
      <c r="L105" s="647">
        <f>3+L58</f>
        <v>6</v>
      </c>
      <c r="M105" s="648"/>
      <c r="N105" s="648"/>
      <c r="O105" s="649"/>
      <c r="P105" s="647">
        <f>4+P58</f>
        <v>5</v>
      </c>
      <c r="Q105" s="648"/>
      <c r="R105" s="648"/>
      <c r="S105" s="649"/>
      <c r="T105" s="647">
        <f>3+T58</f>
        <v>4</v>
      </c>
      <c r="U105" s="648"/>
      <c r="V105" s="648"/>
      <c r="W105" s="649"/>
      <c r="X105" s="647">
        <f>X58</f>
        <v>1</v>
      </c>
      <c r="Y105" s="648"/>
      <c r="Z105" s="648"/>
      <c r="AA105" s="649"/>
      <c r="AB105" s="647">
        <f>AB58</f>
        <v>3</v>
      </c>
      <c r="AC105" s="648"/>
      <c r="AD105" s="648"/>
      <c r="AE105" s="649"/>
      <c r="AF105" s="647">
        <f>AF58</f>
        <v>1</v>
      </c>
      <c r="AG105" s="648"/>
      <c r="AH105" s="648"/>
      <c r="AI105" s="649"/>
      <c r="AJ105" s="647">
        <f>AJ58</f>
        <v>0</v>
      </c>
      <c r="AK105" s="648"/>
      <c r="AL105" s="648"/>
      <c r="AM105" s="649"/>
      <c r="AN105" s="647">
        <f>AN58</f>
        <v>3</v>
      </c>
      <c r="AO105" s="648"/>
      <c r="AP105" s="648"/>
      <c r="AQ105" s="649"/>
      <c r="AS105" s="33">
        <f>SUM(L105:AQ105)</f>
        <v>23</v>
      </c>
    </row>
    <row r="106" spans="1:80" ht="18" customHeight="1" thickBot="1" x14ac:dyDescent="0.25">
      <c r="A106" s="583"/>
      <c r="B106" s="584"/>
      <c r="C106" s="585"/>
      <c r="D106" s="623"/>
      <c r="E106" s="624"/>
      <c r="F106" s="625"/>
      <c r="G106" s="643" t="s">
        <v>68</v>
      </c>
      <c r="H106" s="644"/>
      <c r="I106" s="644"/>
      <c r="J106" s="644"/>
      <c r="K106" s="645"/>
      <c r="L106" s="646">
        <v>16</v>
      </c>
      <c r="M106" s="646"/>
      <c r="N106" s="646"/>
      <c r="O106" s="646"/>
      <c r="P106" s="646">
        <v>15</v>
      </c>
      <c r="Q106" s="646"/>
      <c r="R106" s="646"/>
      <c r="S106" s="646"/>
      <c r="T106" s="606">
        <v>8</v>
      </c>
      <c r="U106" s="607"/>
      <c r="V106" s="607"/>
      <c r="W106" s="608"/>
      <c r="X106" s="646">
        <v>1</v>
      </c>
      <c r="Y106" s="646"/>
      <c r="Z106" s="646"/>
      <c r="AA106" s="646"/>
      <c r="AB106" s="646">
        <v>3</v>
      </c>
      <c r="AC106" s="646"/>
      <c r="AD106" s="646"/>
      <c r="AE106" s="646"/>
      <c r="AF106" s="646">
        <v>2</v>
      </c>
      <c r="AG106" s="646"/>
      <c r="AH106" s="646"/>
      <c r="AI106" s="646"/>
      <c r="AJ106" s="646">
        <v>0</v>
      </c>
      <c r="AK106" s="646"/>
      <c r="AL106" s="646"/>
      <c r="AM106" s="646"/>
      <c r="AN106" s="646">
        <v>3</v>
      </c>
      <c r="AO106" s="646"/>
      <c r="AP106" s="646"/>
      <c r="AQ106" s="646"/>
      <c r="AS106" s="33">
        <f>SUM(L106:AQ106)</f>
        <v>48</v>
      </c>
    </row>
    <row r="107" spans="1:80" ht="18" customHeight="1" x14ac:dyDescent="0.2">
      <c r="A107" s="101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3"/>
      <c r="Z107" s="102"/>
      <c r="AA107" s="102"/>
      <c r="AB107" s="102"/>
      <c r="AC107" s="102"/>
      <c r="AD107" s="98"/>
      <c r="AE107" s="99"/>
      <c r="AF107" s="104"/>
      <c r="AG107" s="102"/>
      <c r="AH107" s="102"/>
      <c r="AI107" s="102"/>
      <c r="AJ107" s="102"/>
      <c r="AK107" s="102"/>
      <c r="AL107" s="102"/>
      <c r="AM107" s="102"/>
      <c r="AN107" s="102"/>
      <c r="AO107" s="102"/>
      <c r="AP107" s="102"/>
      <c r="AQ107" s="105"/>
    </row>
    <row r="108" spans="1:80" ht="18" customHeight="1" x14ac:dyDescent="0.2">
      <c r="A108" s="106" t="s">
        <v>64</v>
      </c>
      <c r="B108" s="107"/>
      <c r="C108" s="107"/>
      <c r="D108" s="107"/>
      <c r="E108" s="107"/>
      <c r="F108" s="107"/>
      <c r="G108" s="107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97"/>
      <c r="AF108" s="668" t="s">
        <v>328</v>
      </c>
      <c r="AG108" s="669"/>
      <c r="AH108" s="669"/>
      <c r="AI108" s="669"/>
      <c r="AJ108" s="669"/>
      <c r="AK108" s="669"/>
      <c r="AL108" s="669"/>
      <c r="AM108" s="669"/>
      <c r="AN108" s="669"/>
      <c r="AO108" s="669"/>
      <c r="AP108" s="669"/>
      <c r="AQ108" s="670"/>
    </row>
    <row r="109" spans="1:80" ht="18" customHeight="1" x14ac:dyDescent="0.2">
      <c r="A109" s="108"/>
      <c r="B109" s="107" t="s">
        <v>322</v>
      </c>
      <c r="C109" s="107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8"/>
      <c r="R109" s="8"/>
      <c r="S109" s="8"/>
      <c r="T109" s="8"/>
      <c r="U109" s="8"/>
      <c r="V109" s="8"/>
      <c r="W109" s="8"/>
      <c r="X109" s="9"/>
      <c r="Y109" s="9"/>
      <c r="Z109" s="9"/>
      <c r="AA109" s="9"/>
      <c r="AB109" s="8"/>
      <c r="AC109" s="8"/>
      <c r="AD109" s="39"/>
      <c r="AE109" s="97"/>
      <c r="AF109" s="28"/>
      <c r="AG109" s="8"/>
      <c r="AH109" s="9"/>
      <c r="AI109" s="9"/>
      <c r="AJ109" s="39"/>
      <c r="AK109" s="39"/>
      <c r="AL109" s="39"/>
      <c r="AM109" s="39"/>
      <c r="AN109" s="39"/>
      <c r="AO109" s="10"/>
      <c r="AP109" s="10"/>
      <c r="AQ109" s="27"/>
    </row>
    <row r="110" spans="1:80" ht="18" customHeight="1" x14ac:dyDescent="0.2">
      <c r="A110" s="108"/>
      <c r="B110" s="320" t="s">
        <v>185</v>
      </c>
      <c r="C110" s="320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8"/>
      <c r="R110" s="8"/>
      <c r="S110" s="8"/>
      <c r="T110" s="8"/>
      <c r="U110" s="8"/>
      <c r="V110" s="8"/>
      <c r="W110" s="8"/>
      <c r="X110" s="9"/>
      <c r="Y110" s="9"/>
      <c r="Z110" s="9"/>
      <c r="AA110" s="9"/>
      <c r="AB110" s="8"/>
      <c r="AC110" s="8"/>
      <c r="AD110" s="39"/>
      <c r="AE110" s="97"/>
      <c r="AF110" s="28"/>
      <c r="AG110" s="47" t="s">
        <v>33</v>
      </c>
      <c r="AH110" s="7"/>
      <c r="AI110" s="9"/>
      <c r="AJ110" s="39"/>
      <c r="AK110" s="39"/>
      <c r="AL110" s="39"/>
      <c r="AM110" s="39"/>
      <c r="AN110" s="39"/>
      <c r="AO110" s="10"/>
      <c r="AP110" s="10"/>
      <c r="AQ110" s="27"/>
    </row>
    <row r="111" spans="1:80" ht="18" customHeight="1" x14ac:dyDescent="0.2">
      <c r="A111" s="108"/>
      <c r="B111" s="320" t="s">
        <v>125</v>
      </c>
      <c r="C111" s="32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8"/>
      <c r="R111" s="8"/>
      <c r="S111" s="8"/>
      <c r="T111" s="8"/>
      <c r="U111" s="8"/>
      <c r="V111" s="8"/>
      <c r="W111" s="8"/>
      <c r="X111" s="9"/>
      <c r="Y111" s="9"/>
      <c r="Z111" s="9"/>
      <c r="AA111" s="9"/>
      <c r="AB111" s="39"/>
      <c r="AC111" s="39"/>
      <c r="AD111" s="39"/>
      <c r="AE111" s="39"/>
      <c r="AF111" s="96"/>
      <c r="AG111" s="71" t="s">
        <v>34</v>
      </c>
      <c r="AH111" s="71" t="s">
        <v>35</v>
      </c>
      <c r="AI111" s="7"/>
      <c r="AJ111" s="11"/>
      <c r="AK111" s="109"/>
      <c r="AL111" s="39"/>
      <c r="AM111" s="39"/>
      <c r="AN111" s="109"/>
      <c r="AO111" s="109"/>
      <c r="AP111" s="109"/>
      <c r="AQ111" s="97"/>
    </row>
    <row r="112" spans="1:80" ht="18" customHeight="1" x14ac:dyDescent="0.2">
      <c r="A112" s="108"/>
      <c r="B112" s="320" t="s">
        <v>307</v>
      </c>
      <c r="C112" s="291"/>
      <c r="D112" s="291"/>
      <c r="E112" s="60"/>
      <c r="F112" s="60"/>
      <c r="G112" s="60"/>
      <c r="H112" s="45"/>
      <c r="I112" s="44"/>
      <c r="J112" s="44"/>
      <c r="K112" s="44"/>
      <c r="L112" s="44"/>
      <c r="M112" s="44"/>
      <c r="N112" s="44"/>
      <c r="O112" s="44"/>
      <c r="P112" s="44"/>
      <c r="Q112" s="44"/>
      <c r="R112" s="26"/>
      <c r="S112" s="26"/>
      <c r="T112" s="26"/>
      <c r="U112" s="26"/>
      <c r="V112" s="26"/>
      <c r="W112" s="26"/>
      <c r="X112" s="26"/>
      <c r="Y112" s="26"/>
      <c r="Z112" s="39"/>
      <c r="AA112" s="39"/>
      <c r="AB112" s="39"/>
      <c r="AC112" s="39"/>
      <c r="AD112" s="39"/>
      <c r="AE112" s="39"/>
      <c r="AF112" s="96"/>
      <c r="AG112" s="70" t="s">
        <v>36</v>
      </c>
      <c r="AH112" s="70" t="s">
        <v>37</v>
      </c>
      <c r="AI112" s="72"/>
      <c r="AJ112" s="9"/>
      <c r="AK112" s="39"/>
      <c r="AL112" s="39"/>
      <c r="AM112" s="39"/>
      <c r="AN112" s="39"/>
      <c r="AO112" s="39"/>
      <c r="AP112" s="39"/>
      <c r="AQ112" s="110"/>
    </row>
    <row r="113" spans="1:43" ht="18" customHeight="1" x14ac:dyDescent="0.2">
      <c r="A113" s="108"/>
      <c r="B113" s="671" t="s">
        <v>308</v>
      </c>
      <c r="C113" s="671"/>
      <c r="D113" s="671"/>
      <c r="E113" s="671"/>
      <c r="F113" s="671"/>
      <c r="G113" s="671"/>
      <c r="H113" s="671"/>
      <c r="I113" s="45"/>
      <c r="J113" s="45"/>
      <c r="K113" s="45"/>
      <c r="L113" s="45"/>
      <c r="M113" s="46"/>
      <c r="N113" s="45"/>
      <c r="O113" s="45"/>
      <c r="P113" s="45"/>
      <c r="Q113" s="45"/>
      <c r="R113" s="45"/>
      <c r="S113" s="12"/>
      <c r="T113" s="12"/>
      <c r="U113" s="12"/>
      <c r="V113" s="12"/>
      <c r="W113" s="8"/>
      <c r="X113" s="8"/>
      <c r="Y113" s="8"/>
      <c r="Z113" s="39"/>
      <c r="AA113" s="39"/>
      <c r="AB113" s="39"/>
      <c r="AC113" s="39"/>
      <c r="AD113" s="39"/>
      <c r="AE113" s="39"/>
      <c r="AF113" s="96"/>
      <c r="AG113" s="71" t="s">
        <v>12</v>
      </c>
      <c r="AH113" s="76" t="s">
        <v>38</v>
      </c>
      <c r="AI113" s="73"/>
      <c r="AJ113" s="26"/>
      <c r="AK113" s="39"/>
      <c r="AL113" s="39"/>
      <c r="AM113" s="39"/>
      <c r="AN113" s="39"/>
      <c r="AO113" s="39"/>
      <c r="AP113" s="39"/>
      <c r="AQ113" s="97"/>
    </row>
    <row r="114" spans="1:43" ht="18" customHeight="1" x14ac:dyDescent="0.2">
      <c r="A114" s="108"/>
      <c r="B114" s="350" t="s">
        <v>323</v>
      </c>
      <c r="C114" s="107"/>
      <c r="D114" s="45"/>
      <c r="E114" s="45"/>
      <c r="F114" s="45"/>
      <c r="G114" s="45"/>
      <c r="H114" s="43"/>
      <c r="I114" s="43"/>
      <c r="J114" s="43"/>
      <c r="K114" s="43"/>
      <c r="L114" s="43"/>
      <c r="M114" s="43"/>
      <c r="N114" s="43"/>
      <c r="O114" s="43"/>
      <c r="P114" s="43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39"/>
      <c r="AC114" s="39"/>
      <c r="AD114" s="39"/>
      <c r="AE114" s="97"/>
      <c r="AF114" s="96"/>
      <c r="AG114" s="71" t="s">
        <v>39</v>
      </c>
      <c r="AH114" s="71" t="s">
        <v>40</v>
      </c>
      <c r="AI114" s="72"/>
      <c r="AJ114" s="8"/>
      <c r="AK114" s="39"/>
      <c r="AL114" s="39"/>
      <c r="AM114" s="39"/>
      <c r="AN114" s="39"/>
      <c r="AO114" s="39"/>
      <c r="AP114" s="39"/>
      <c r="AQ114" s="97"/>
    </row>
    <row r="115" spans="1:43" ht="18" customHeight="1" x14ac:dyDescent="0.2">
      <c r="A115" s="108"/>
      <c r="B115" s="350" t="s">
        <v>324</v>
      </c>
      <c r="C115" s="141"/>
      <c r="D115" s="45"/>
      <c r="E115" s="45"/>
      <c r="F115" s="45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8"/>
      <c r="R115" s="8"/>
      <c r="S115" s="8"/>
      <c r="T115" s="8"/>
      <c r="U115" s="8"/>
      <c r="V115" s="8"/>
      <c r="W115" s="8"/>
      <c r="X115" s="9"/>
      <c r="Y115" s="9"/>
      <c r="Z115" s="9"/>
      <c r="AA115" s="9"/>
      <c r="AB115" s="39"/>
      <c r="AC115" s="39"/>
      <c r="AD115" s="39"/>
      <c r="AE115" s="97"/>
      <c r="AF115" s="96"/>
      <c r="AG115" s="71" t="s">
        <v>41</v>
      </c>
      <c r="AH115" s="71" t="s">
        <v>42</v>
      </c>
      <c r="AI115" s="72"/>
      <c r="AJ115" s="8"/>
      <c r="AK115" s="39"/>
      <c r="AL115" s="39"/>
      <c r="AM115" s="39"/>
      <c r="AN115" s="39"/>
      <c r="AO115" s="39"/>
      <c r="AP115" s="39"/>
      <c r="AQ115" s="97"/>
    </row>
    <row r="116" spans="1:43" ht="18" customHeight="1" x14ac:dyDescent="0.2">
      <c r="A116" s="108"/>
      <c r="B116" s="349" t="s">
        <v>325</v>
      </c>
      <c r="C116" s="320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8"/>
      <c r="R116" s="8"/>
      <c r="S116" s="8"/>
      <c r="T116" s="8"/>
      <c r="U116" s="8"/>
      <c r="V116" s="8"/>
      <c r="W116" s="8"/>
      <c r="X116" s="9"/>
      <c r="Y116" s="9"/>
      <c r="Z116" s="9"/>
      <c r="AA116" s="9"/>
      <c r="AB116" s="39"/>
      <c r="AC116" s="39"/>
      <c r="AD116" s="39"/>
      <c r="AE116" s="97"/>
      <c r="AF116" s="96"/>
      <c r="AG116" s="70" t="s">
        <v>43</v>
      </c>
      <c r="AH116" s="70" t="s">
        <v>44</v>
      </c>
      <c r="AI116" s="72"/>
      <c r="AJ116" s="9"/>
      <c r="AK116" s="39"/>
      <c r="AL116" s="39"/>
      <c r="AM116" s="39"/>
      <c r="AN116" s="39"/>
      <c r="AO116" s="39"/>
      <c r="AP116" s="39"/>
      <c r="AQ116" s="97"/>
    </row>
    <row r="117" spans="1:43" ht="18" customHeight="1" x14ac:dyDescent="0.2">
      <c r="A117" s="108"/>
      <c r="AE117" s="97"/>
      <c r="AF117" s="96"/>
      <c r="AG117" s="111"/>
      <c r="AH117" s="70" t="s">
        <v>67</v>
      </c>
      <c r="AI117" s="72"/>
      <c r="AJ117" s="9"/>
      <c r="AK117" s="39"/>
      <c r="AL117" s="39"/>
      <c r="AM117" s="39"/>
      <c r="AN117" s="39"/>
      <c r="AO117" s="39"/>
      <c r="AP117" s="39"/>
      <c r="AQ117" s="97"/>
    </row>
    <row r="118" spans="1:43" ht="18" customHeight="1" thickBot="1" x14ac:dyDescent="0.25">
      <c r="A118" s="112"/>
      <c r="B118" s="13"/>
      <c r="C118" s="140"/>
      <c r="D118" s="13"/>
      <c r="E118" s="14"/>
      <c r="F118" s="14"/>
      <c r="G118" s="14"/>
      <c r="H118" s="14"/>
      <c r="I118" s="14"/>
      <c r="J118" s="14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5"/>
      <c r="Y118" s="38"/>
      <c r="Z118" s="113"/>
      <c r="AA118" s="113"/>
      <c r="AB118" s="113"/>
      <c r="AC118" s="113"/>
      <c r="AD118" s="38"/>
      <c r="AE118" s="74"/>
      <c r="AF118" s="672" t="s">
        <v>55</v>
      </c>
      <c r="AG118" s="673"/>
      <c r="AH118" s="674"/>
      <c r="AI118" s="674"/>
      <c r="AJ118" s="674"/>
      <c r="AK118" s="674"/>
      <c r="AL118" s="674"/>
      <c r="AM118" s="674"/>
      <c r="AN118" s="674"/>
      <c r="AO118" s="674"/>
      <c r="AP118" s="674"/>
      <c r="AQ118" s="675"/>
    </row>
    <row r="119" spans="1:43" ht="18" customHeight="1" x14ac:dyDescent="0.2">
      <c r="A119" s="497"/>
      <c r="B119" s="498"/>
      <c r="C119" s="499"/>
      <c r="D119" s="500" t="str">
        <f>D72</f>
        <v>PLAN  STUDIÓW  NR  VII</v>
      </c>
      <c r="E119" s="501"/>
      <c r="F119" s="501"/>
      <c r="G119" s="501"/>
      <c r="H119" s="501"/>
      <c r="I119" s="501"/>
      <c r="J119" s="501"/>
      <c r="K119" s="501"/>
      <c r="L119" s="501"/>
      <c r="M119" s="501"/>
      <c r="N119" s="501"/>
      <c r="O119" s="501"/>
      <c r="P119" s="501"/>
      <c r="Q119" s="501"/>
      <c r="R119" s="501"/>
      <c r="S119" s="501"/>
      <c r="T119" s="501"/>
      <c r="U119" s="501"/>
      <c r="V119" s="501"/>
      <c r="W119" s="501"/>
      <c r="X119" s="501"/>
      <c r="Y119" s="501"/>
      <c r="Z119" s="501"/>
      <c r="AA119" s="501"/>
      <c r="AB119" s="502"/>
      <c r="AC119" s="502"/>
      <c r="AD119" s="502"/>
      <c r="AE119" s="503"/>
      <c r="AF119" s="386"/>
      <c r="AG119" s="387"/>
      <c r="AH119" s="387"/>
      <c r="AI119" s="387"/>
      <c r="AJ119" s="387"/>
      <c r="AK119" s="387"/>
      <c r="AL119" s="387"/>
      <c r="AM119" s="387"/>
      <c r="AN119" s="387"/>
      <c r="AO119" s="387"/>
      <c r="AP119" s="387"/>
      <c r="AQ119" s="388"/>
    </row>
    <row r="120" spans="1:43" ht="18" customHeight="1" x14ac:dyDescent="0.2">
      <c r="A120" s="508" t="s">
        <v>190</v>
      </c>
      <c r="B120" s="509"/>
      <c r="C120" s="510"/>
      <c r="D120" s="504"/>
      <c r="E120" s="505"/>
      <c r="F120" s="505"/>
      <c r="G120" s="505"/>
      <c r="H120" s="505"/>
      <c r="I120" s="505"/>
      <c r="J120" s="505"/>
      <c r="K120" s="505"/>
      <c r="L120" s="505"/>
      <c r="M120" s="505"/>
      <c r="N120" s="505"/>
      <c r="O120" s="505"/>
      <c r="P120" s="505"/>
      <c r="Q120" s="505"/>
      <c r="R120" s="505"/>
      <c r="S120" s="505"/>
      <c r="T120" s="505"/>
      <c r="U120" s="505"/>
      <c r="V120" s="505"/>
      <c r="W120" s="505"/>
      <c r="X120" s="505"/>
      <c r="Y120" s="505"/>
      <c r="Z120" s="505"/>
      <c r="AA120" s="505"/>
      <c r="AB120" s="506"/>
      <c r="AC120" s="506"/>
      <c r="AD120" s="506"/>
      <c r="AE120" s="507"/>
      <c r="AF120" s="123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5"/>
    </row>
    <row r="121" spans="1:43" ht="18" customHeight="1" x14ac:dyDescent="0.2">
      <c r="A121" s="508" t="s">
        <v>293</v>
      </c>
      <c r="B121" s="511"/>
      <c r="C121" s="512"/>
      <c r="D121" s="176"/>
      <c r="E121" s="177"/>
      <c r="F121" s="177"/>
      <c r="G121" s="177"/>
      <c r="H121" s="178"/>
      <c r="I121" s="177"/>
      <c r="J121" s="177"/>
      <c r="K121" s="177"/>
      <c r="L121" s="175"/>
      <c r="M121" s="304"/>
      <c r="N121" s="304"/>
      <c r="O121" s="304"/>
      <c r="P121" s="304"/>
      <c r="Q121" s="304"/>
      <c r="R121" s="304"/>
      <c r="S121" s="304"/>
      <c r="T121" s="304"/>
      <c r="U121" s="304"/>
      <c r="V121" s="304"/>
      <c r="W121" s="304"/>
      <c r="X121" s="304"/>
      <c r="Y121" s="304"/>
      <c r="Z121" s="304"/>
      <c r="AA121" s="304"/>
      <c r="AB121" s="305"/>
      <c r="AC121" s="305"/>
      <c r="AD121" s="305"/>
      <c r="AE121" s="305"/>
      <c r="AF121" s="123"/>
      <c r="AG121" s="124"/>
      <c r="AH121" s="124"/>
      <c r="AI121" s="124"/>
      <c r="AJ121" s="124"/>
      <c r="AK121" s="124"/>
      <c r="AL121" s="124"/>
      <c r="AM121" s="124"/>
      <c r="AN121" s="124"/>
      <c r="AO121" s="124"/>
      <c r="AP121" s="124"/>
      <c r="AQ121" s="125"/>
    </row>
    <row r="122" spans="1:43" ht="18" customHeight="1" x14ac:dyDescent="0.2">
      <c r="A122" s="508"/>
      <c r="B122" s="509"/>
      <c r="C122" s="510"/>
      <c r="D122" s="176" t="s">
        <v>188</v>
      </c>
      <c r="E122" s="177"/>
      <c r="F122" s="177"/>
      <c r="G122" s="177"/>
      <c r="H122" s="178" t="s">
        <v>338</v>
      </c>
      <c r="I122" s="177"/>
      <c r="J122" s="177"/>
      <c r="K122" s="177"/>
      <c r="L122" s="175"/>
      <c r="M122" s="304"/>
      <c r="N122" s="304"/>
      <c r="O122" s="304"/>
      <c r="P122" s="304"/>
      <c r="Q122" s="304"/>
      <c r="R122" s="304"/>
      <c r="S122" s="304"/>
      <c r="T122" s="304"/>
      <c r="U122" s="304"/>
      <c r="V122" s="304"/>
      <c r="W122" s="304"/>
      <c r="X122" s="304"/>
      <c r="Y122" s="127"/>
      <c r="Z122" s="126"/>
      <c r="AA122" s="126"/>
      <c r="AB122" s="128"/>
      <c r="AC122" s="126"/>
      <c r="AD122" s="126"/>
      <c r="AE122" s="126"/>
      <c r="AF122" s="123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5"/>
    </row>
    <row r="123" spans="1:43" ht="18" customHeight="1" x14ac:dyDescent="0.2">
      <c r="A123" s="548" t="s">
        <v>69</v>
      </c>
      <c r="B123" s="509"/>
      <c r="C123" s="510"/>
      <c r="D123" s="126" t="s">
        <v>72</v>
      </c>
      <c r="E123" s="358"/>
      <c r="F123" s="358"/>
      <c r="G123" s="358"/>
      <c r="H123" s="127" t="s">
        <v>121</v>
      </c>
      <c r="I123" s="127"/>
      <c r="J123" s="128"/>
      <c r="K123" s="296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6"/>
      <c r="AA123" s="126"/>
      <c r="AB123" s="128"/>
      <c r="AC123" s="294"/>
      <c r="AD123" s="294"/>
      <c r="AE123" s="294"/>
      <c r="AF123" s="123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5"/>
    </row>
    <row r="124" spans="1:43" ht="18" customHeight="1" x14ac:dyDescent="0.2">
      <c r="A124" s="549" t="s">
        <v>123</v>
      </c>
      <c r="B124" s="550"/>
      <c r="C124" s="551"/>
      <c r="D124" s="126" t="s">
        <v>71</v>
      </c>
      <c r="E124" s="358"/>
      <c r="F124" s="358"/>
      <c r="G124" s="126"/>
      <c r="H124" s="127" t="s">
        <v>122</v>
      </c>
      <c r="I124" s="127"/>
      <c r="J124" s="128"/>
      <c r="K124" s="127"/>
      <c r="L124" s="127"/>
      <c r="M124" s="124"/>
      <c r="N124" s="296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6"/>
      <c r="AA124" s="126"/>
      <c r="AB124" s="128"/>
      <c r="AC124" s="294"/>
      <c r="AD124" s="294"/>
      <c r="AE124" s="294"/>
      <c r="AF124" s="123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5"/>
    </row>
    <row r="125" spans="1:43" ht="18" customHeight="1" x14ac:dyDescent="0.2">
      <c r="A125" s="548" t="s">
        <v>65</v>
      </c>
      <c r="B125" s="509"/>
      <c r="C125" s="510"/>
      <c r="D125" s="126" t="s">
        <v>0</v>
      </c>
      <c r="E125" s="126"/>
      <c r="F125" s="126"/>
      <c r="G125" s="126"/>
      <c r="H125" s="127" t="s">
        <v>73</v>
      </c>
      <c r="I125" s="127"/>
      <c r="J125" s="128"/>
      <c r="K125" s="127"/>
      <c r="L125" s="127"/>
      <c r="M125" s="127"/>
      <c r="N125" s="296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6"/>
      <c r="AA125" s="126"/>
      <c r="AB125" s="128"/>
      <c r="AC125" s="126"/>
      <c r="AD125" s="126"/>
      <c r="AE125" s="126"/>
      <c r="AF125" s="123"/>
      <c r="AG125" s="124"/>
      <c r="AH125" s="124"/>
      <c r="AI125" s="124"/>
      <c r="AJ125" s="124"/>
      <c r="AK125" s="124"/>
      <c r="AL125" s="124"/>
      <c r="AM125" s="124"/>
      <c r="AN125" s="124"/>
      <c r="AO125" s="124"/>
      <c r="AP125" s="124"/>
      <c r="AQ125" s="125"/>
    </row>
    <row r="126" spans="1:43" ht="18" customHeight="1" x14ac:dyDescent="0.2">
      <c r="A126" s="292"/>
      <c r="B126" s="284"/>
      <c r="C126" s="285"/>
      <c r="D126" s="132"/>
      <c r="E126" s="126"/>
      <c r="F126" s="126"/>
      <c r="G126" s="126"/>
      <c r="H126" s="127"/>
      <c r="I126" s="127"/>
      <c r="J126" s="128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6"/>
      <c r="AA126" s="126"/>
      <c r="AB126" s="128"/>
      <c r="AC126" s="126"/>
      <c r="AD126" s="126"/>
      <c r="AE126" s="126"/>
      <c r="AF126" s="650" t="s">
        <v>336</v>
      </c>
      <c r="AG126" s="651"/>
      <c r="AH126" s="651"/>
      <c r="AI126" s="651"/>
      <c r="AJ126" s="651"/>
      <c r="AK126" s="651"/>
      <c r="AL126" s="651"/>
      <c r="AM126" s="651"/>
      <c r="AN126" s="651"/>
      <c r="AO126" s="651"/>
      <c r="AP126" s="651"/>
      <c r="AQ126" s="652"/>
    </row>
    <row r="127" spans="1:43" ht="18" customHeight="1" x14ac:dyDescent="0.2">
      <c r="A127" s="292"/>
      <c r="B127" s="284"/>
      <c r="C127" s="285"/>
      <c r="D127" s="132"/>
      <c r="E127" s="126"/>
      <c r="F127" s="126"/>
      <c r="G127" s="126"/>
      <c r="H127" s="127"/>
      <c r="I127" s="127"/>
      <c r="J127" s="128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6"/>
      <c r="AA127" s="126"/>
      <c r="AB127" s="128"/>
      <c r="AC127" s="126"/>
      <c r="AD127" s="126"/>
      <c r="AE127" s="126"/>
      <c r="AF127" s="650" t="s">
        <v>337</v>
      </c>
      <c r="AG127" s="651"/>
      <c r="AH127" s="651"/>
      <c r="AI127" s="651"/>
      <c r="AJ127" s="651"/>
      <c r="AK127" s="651"/>
      <c r="AL127" s="651"/>
      <c r="AM127" s="651"/>
      <c r="AN127" s="651"/>
      <c r="AO127" s="651"/>
      <c r="AP127" s="651"/>
      <c r="AQ127" s="652"/>
    </row>
    <row r="128" spans="1:43" ht="18" customHeight="1" thickBot="1" x14ac:dyDescent="0.25">
      <c r="A128" s="552"/>
      <c r="B128" s="553"/>
      <c r="C128" s="554"/>
      <c r="D128" s="133"/>
      <c r="E128" s="134"/>
      <c r="F128" s="134"/>
      <c r="G128" s="134"/>
      <c r="H128" s="134"/>
      <c r="I128" s="134"/>
      <c r="J128" s="134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303"/>
      <c r="AA128" s="303"/>
      <c r="AB128" s="134"/>
      <c r="AC128" s="315"/>
      <c r="AD128" s="315"/>
      <c r="AE128" s="315"/>
      <c r="AF128" s="391"/>
      <c r="AG128" s="392"/>
      <c r="AH128" s="392"/>
      <c r="AI128" s="392"/>
      <c r="AJ128" s="392"/>
      <c r="AK128" s="392"/>
      <c r="AL128" s="392"/>
      <c r="AM128" s="392"/>
      <c r="AN128" s="392"/>
      <c r="AO128" s="392"/>
      <c r="AP128" s="392"/>
      <c r="AQ128" s="393"/>
    </row>
    <row r="129" spans="1:79" ht="8.25" customHeight="1" thickBot="1" x14ac:dyDescent="0.25">
      <c r="A129" s="136"/>
      <c r="B129" s="136"/>
      <c r="C129" s="136"/>
      <c r="D129" s="287"/>
      <c r="E129" s="287"/>
      <c r="F129" s="287"/>
      <c r="G129" s="287"/>
      <c r="H129" s="287"/>
      <c r="I129" s="287"/>
      <c r="J129" s="287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8"/>
      <c r="AA129" s="138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  <c r="AP129" s="287"/>
      <c r="AQ129" s="287"/>
    </row>
    <row r="130" spans="1:79" ht="18" customHeight="1" x14ac:dyDescent="0.2">
      <c r="A130" s="653" t="s">
        <v>46</v>
      </c>
      <c r="B130" s="656" t="s">
        <v>2</v>
      </c>
      <c r="C130" s="657"/>
      <c r="D130" s="532" t="s">
        <v>3</v>
      </c>
      <c r="E130" s="533"/>
      <c r="F130" s="534"/>
      <c r="G130" s="540" t="s">
        <v>4</v>
      </c>
      <c r="H130" s="539"/>
      <c r="I130" s="539"/>
      <c r="J130" s="539"/>
      <c r="K130" s="539"/>
      <c r="L130" s="540" t="s">
        <v>56</v>
      </c>
      <c r="M130" s="541"/>
      <c r="N130" s="541"/>
      <c r="O130" s="541"/>
      <c r="P130" s="541"/>
      <c r="Q130" s="541"/>
      <c r="R130" s="541"/>
      <c r="S130" s="541"/>
      <c r="T130" s="541"/>
      <c r="U130" s="541"/>
      <c r="V130" s="541"/>
      <c r="W130" s="541"/>
      <c r="X130" s="541"/>
      <c r="Y130" s="541"/>
      <c r="Z130" s="541"/>
      <c r="AA130" s="541"/>
      <c r="AB130" s="541"/>
      <c r="AC130" s="541"/>
      <c r="AD130" s="541"/>
      <c r="AE130" s="541"/>
      <c r="AF130" s="541"/>
      <c r="AG130" s="541"/>
      <c r="AH130" s="541"/>
      <c r="AI130" s="541"/>
      <c r="AJ130" s="541"/>
      <c r="AK130" s="541"/>
      <c r="AL130" s="541"/>
      <c r="AM130" s="541"/>
      <c r="AN130" s="541"/>
      <c r="AO130" s="541"/>
      <c r="AP130" s="541"/>
      <c r="AQ130" s="542"/>
    </row>
    <row r="131" spans="1:79" ht="18" customHeight="1" x14ac:dyDescent="0.2">
      <c r="A131" s="654"/>
      <c r="B131" s="658"/>
      <c r="C131" s="659"/>
      <c r="D131" s="535"/>
      <c r="E131" s="536"/>
      <c r="F131" s="537"/>
      <c r="G131" s="684" t="s">
        <v>6</v>
      </c>
      <c r="H131" s="521" t="s">
        <v>7</v>
      </c>
      <c r="I131" s="521"/>
      <c r="J131" s="521"/>
      <c r="K131" s="575"/>
      <c r="L131" s="543" t="s">
        <v>23</v>
      </c>
      <c r="M131" s="521"/>
      <c r="N131" s="521"/>
      <c r="O131" s="544"/>
      <c r="P131" s="543" t="s">
        <v>24</v>
      </c>
      <c r="Q131" s="521"/>
      <c r="R131" s="521"/>
      <c r="S131" s="544"/>
      <c r="T131" s="545" t="s">
        <v>25</v>
      </c>
      <c r="U131" s="546"/>
      <c r="V131" s="546"/>
      <c r="W131" s="547"/>
      <c r="X131" s="545" t="s">
        <v>26</v>
      </c>
      <c r="Y131" s="546"/>
      <c r="Z131" s="546"/>
      <c r="AA131" s="547"/>
      <c r="AB131" s="545" t="s">
        <v>27</v>
      </c>
      <c r="AC131" s="546"/>
      <c r="AD131" s="546"/>
      <c r="AE131" s="547"/>
      <c r="AF131" s="545" t="s">
        <v>28</v>
      </c>
      <c r="AG131" s="546"/>
      <c r="AH131" s="546"/>
      <c r="AI131" s="547"/>
      <c r="AJ131" s="545" t="s">
        <v>29</v>
      </c>
      <c r="AK131" s="546"/>
      <c r="AL131" s="546"/>
      <c r="AM131" s="547"/>
      <c r="AN131" s="543" t="s">
        <v>109</v>
      </c>
      <c r="AO131" s="521"/>
      <c r="AP131" s="521"/>
      <c r="AQ131" s="544"/>
    </row>
    <row r="132" spans="1:79" ht="18" customHeight="1" x14ac:dyDescent="0.2">
      <c r="A132" s="654"/>
      <c r="B132" s="658"/>
      <c r="C132" s="659"/>
      <c r="D132" s="513" t="s">
        <v>8</v>
      </c>
      <c r="E132" s="515" t="s">
        <v>9</v>
      </c>
      <c r="F132" s="518" t="s">
        <v>68</v>
      </c>
      <c r="G132" s="592"/>
      <c r="H132" s="521" t="s">
        <v>10</v>
      </c>
      <c r="I132" s="521" t="s">
        <v>11</v>
      </c>
      <c r="J132" s="521" t="s">
        <v>12</v>
      </c>
      <c r="K132" s="575" t="s">
        <v>62</v>
      </c>
      <c r="L132" s="784" t="s">
        <v>342</v>
      </c>
      <c r="M132" s="785"/>
      <c r="N132" s="785"/>
      <c r="O132" s="785"/>
      <c r="P132" s="785"/>
      <c r="Q132" s="785"/>
      <c r="R132" s="785"/>
      <c r="S132" s="785"/>
      <c r="T132" s="785"/>
      <c r="U132" s="785"/>
      <c r="V132" s="785"/>
      <c r="W132" s="785"/>
      <c r="X132" s="785"/>
      <c r="Y132" s="785"/>
      <c r="Z132" s="785"/>
      <c r="AA132" s="785"/>
      <c r="AB132" s="785"/>
      <c r="AC132" s="785"/>
      <c r="AD132" s="785"/>
      <c r="AE132" s="785"/>
      <c r="AF132" s="785"/>
      <c r="AG132" s="785"/>
      <c r="AH132" s="785"/>
      <c r="AI132" s="785"/>
      <c r="AJ132" s="785"/>
      <c r="AK132" s="785"/>
      <c r="AL132" s="785"/>
      <c r="AM132" s="785"/>
      <c r="AN132" s="785"/>
      <c r="AO132" s="785"/>
      <c r="AP132" s="785"/>
      <c r="AQ132" s="786"/>
    </row>
    <row r="133" spans="1:79" ht="18" customHeight="1" x14ac:dyDescent="0.2">
      <c r="A133" s="654"/>
      <c r="B133" s="658"/>
      <c r="C133" s="659"/>
      <c r="D133" s="513"/>
      <c r="E133" s="516"/>
      <c r="F133" s="519"/>
      <c r="G133" s="592"/>
      <c r="H133" s="521"/>
      <c r="I133" s="521"/>
      <c r="J133" s="521"/>
      <c r="K133" s="575"/>
      <c r="L133" s="567" t="s">
        <v>10</v>
      </c>
      <c r="M133" s="555" t="s">
        <v>11</v>
      </c>
      <c r="N133" s="557" t="s">
        <v>13</v>
      </c>
      <c r="O133" s="565" t="s">
        <v>66</v>
      </c>
      <c r="P133" s="567" t="s">
        <v>10</v>
      </c>
      <c r="Q133" s="555" t="s">
        <v>11</v>
      </c>
      <c r="R133" s="557" t="s">
        <v>13</v>
      </c>
      <c r="S133" s="565" t="s">
        <v>66</v>
      </c>
      <c r="T133" s="567" t="s">
        <v>10</v>
      </c>
      <c r="U133" s="555" t="s">
        <v>11</v>
      </c>
      <c r="V133" s="557" t="s">
        <v>13</v>
      </c>
      <c r="W133" s="565" t="s">
        <v>66</v>
      </c>
      <c r="X133" s="567" t="s">
        <v>10</v>
      </c>
      <c r="Y133" s="555" t="s">
        <v>11</v>
      </c>
      <c r="Z133" s="557" t="s">
        <v>13</v>
      </c>
      <c r="AA133" s="565" t="s">
        <v>66</v>
      </c>
      <c r="AB133" s="567" t="s">
        <v>10</v>
      </c>
      <c r="AC133" s="555" t="s">
        <v>11</v>
      </c>
      <c r="AD133" s="557" t="s">
        <v>13</v>
      </c>
      <c r="AE133" s="565" t="s">
        <v>66</v>
      </c>
      <c r="AF133" s="567" t="s">
        <v>10</v>
      </c>
      <c r="AG133" s="555" t="s">
        <v>11</v>
      </c>
      <c r="AH133" s="557" t="s">
        <v>13</v>
      </c>
      <c r="AI133" s="565" t="s">
        <v>66</v>
      </c>
      <c r="AJ133" s="567" t="s">
        <v>10</v>
      </c>
      <c r="AK133" s="555" t="s">
        <v>11</v>
      </c>
      <c r="AL133" s="557" t="s">
        <v>13</v>
      </c>
      <c r="AM133" s="565" t="s">
        <v>66</v>
      </c>
      <c r="AN133" s="567" t="s">
        <v>10</v>
      </c>
      <c r="AO133" s="555" t="s">
        <v>11</v>
      </c>
      <c r="AP133" s="557" t="s">
        <v>13</v>
      </c>
      <c r="AQ133" s="565" t="s">
        <v>66</v>
      </c>
    </row>
    <row r="134" spans="1:79" ht="18" customHeight="1" thickBot="1" x14ac:dyDescent="0.25">
      <c r="A134" s="655"/>
      <c r="B134" s="660"/>
      <c r="C134" s="661"/>
      <c r="D134" s="514"/>
      <c r="E134" s="517"/>
      <c r="F134" s="520"/>
      <c r="G134" s="593"/>
      <c r="H134" s="522"/>
      <c r="I134" s="522"/>
      <c r="J134" s="522"/>
      <c r="K134" s="576"/>
      <c r="L134" s="568"/>
      <c r="M134" s="556"/>
      <c r="N134" s="558"/>
      <c r="O134" s="566"/>
      <c r="P134" s="568"/>
      <c r="Q134" s="556"/>
      <c r="R134" s="558"/>
      <c r="S134" s="566"/>
      <c r="T134" s="568"/>
      <c r="U134" s="556"/>
      <c r="V134" s="558"/>
      <c r="W134" s="566"/>
      <c r="X134" s="568"/>
      <c r="Y134" s="556"/>
      <c r="Z134" s="558"/>
      <c r="AA134" s="566"/>
      <c r="AB134" s="568"/>
      <c r="AC134" s="556"/>
      <c r="AD134" s="558"/>
      <c r="AE134" s="566"/>
      <c r="AF134" s="568"/>
      <c r="AG134" s="556"/>
      <c r="AH134" s="558"/>
      <c r="AI134" s="566"/>
      <c r="AJ134" s="568"/>
      <c r="AK134" s="556"/>
      <c r="AL134" s="558"/>
      <c r="AM134" s="566"/>
      <c r="AN134" s="568"/>
      <c r="AO134" s="556"/>
      <c r="AP134" s="558"/>
      <c r="AQ134" s="566"/>
    </row>
    <row r="135" spans="1:79" s="114" customFormat="1" ht="18" customHeight="1" thickBot="1" x14ac:dyDescent="0.25">
      <c r="A135" s="95" t="s">
        <v>57</v>
      </c>
      <c r="B135" s="688" t="s">
        <v>58</v>
      </c>
      <c r="C135" s="688"/>
      <c r="D135" s="689"/>
      <c r="E135" s="689"/>
      <c r="F135" s="313"/>
      <c r="G135" s="313"/>
      <c r="H135" s="689"/>
      <c r="I135" s="689"/>
      <c r="J135" s="689"/>
      <c r="K135" s="689"/>
      <c r="L135" s="689"/>
      <c r="M135" s="689"/>
      <c r="N135" s="689"/>
      <c r="O135" s="689"/>
      <c r="P135" s="689"/>
      <c r="Q135" s="689"/>
      <c r="R135" s="689"/>
      <c r="S135" s="689"/>
      <c r="T135" s="689"/>
      <c r="U135" s="689"/>
      <c r="V135" s="689"/>
      <c r="W135" s="689"/>
      <c r="X135" s="689"/>
      <c r="Y135" s="689"/>
      <c r="Z135" s="689"/>
      <c r="AA135" s="689"/>
      <c r="AB135" s="689"/>
      <c r="AC135" s="689"/>
      <c r="AD135" s="689"/>
      <c r="AE135" s="689"/>
      <c r="AF135" s="689"/>
      <c r="AG135" s="689"/>
      <c r="AH135" s="689"/>
      <c r="AI135" s="689"/>
      <c r="AJ135" s="689"/>
      <c r="AK135" s="689"/>
      <c r="AL135" s="689"/>
      <c r="AM135" s="689"/>
      <c r="AN135" s="689"/>
      <c r="AO135" s="689"/>
      <c r="AP135" s="689"/>
      <c r="AQ135" s="690"/>
    </row>
    <row r="136" spans="1:79" ht="18" customHeight="1" x14ac:dyDescent="0.2">
      <c r="A136" s="297" t="s">
        <v>16</v>
      </c>
      <c r="B136" s="317" t="s">
        <v>83</v>
      </c>
      <c r="C136" s="50"/>
      <c r="D136" s="91">
        <v>1</v>
      </c>
      <c r="E136" s="92">
        <v>1</v>
      </c>
      <c r="F136" s="63">
        <v>4</v>
      </c>
      <c r="G136" s="422">
        <f>SUM(H136:K136)</f>
        <v>32</v>
      </c>
      <c r="H136" s="418">
        <f>L136+P136+T136+X136+AB136+AF136+AJ136+AN136</f>
        <v>16</v>
      </c>
      <c r="I136" s="418">
        <f t="shared" ref="I136:K136" si="15">M136+Q136+U136+Y136+AC136+AG136+AK136+AO136</f>
        <v>0</v>
      </c>
      <c r="J136" s="418">
        <f t="shared" si="15"/>
        <v>0</v>
      </c>
      <c r="K136" s="418">
        <f t="shared" si="15"/>
        <v>16</v>
      </c>
      <c r="L136" s="461">
        <v>16</v>
      </c>
      <c r="M136" s="453">
        <v>0</v>
      </c>
      <c r="N136" s="453">
        <v>0</v>
      </c>
      <c r="O136" s="454">
        <v>16</v>
      </c>
      <c r="P136" s="456">
        <v>0</v>
      </c>
      <c r="Q136" s="453">
        <v>0</v>
      </c>
      <c r="R136" s="453">
        <v>0</v>
      </c>
      <c r="S136" s="471">
        <v>0</v>
      </c>
      <c r="T136" s="472">
        <v>0</v>
      </c>
      <c r="U136" s="453">
        <v>0</v>
      </c>
      <c r="V136" s="453">
        <v>0</v>
      </c>
      <c r="W136" s="454">
        <v>0</v>
      </c>
      <c r="X136" s="456">
        <v>0</v>
      </c>
      <c r="Y136" s="453">
        <v>0</v>
      </c>
      <c r="Z136" s="453">
        <v>0</v>
      </c>
      <c r="AA136" s="454">
        <v>0</v>
      </c>
      <c r="AB136" s="456">
        <v>0</v>
      </c>
      <c r="AC136" s="453">
        <v>0</v>
      </c>
      <c r="AD136" s="453">
        <v>0</v>
      </c>
      <c r="AE136" s="454">
        <v>0</v>
      </c>
      <c r="AF136" s="456">
        <v>0</v>
      </c>
      <c r="AG136" s="453">
        <v>0</v>
      </c>
      <c r="AH136" s="453">
        <v>0</v>
      </c>
      <c r="AI136" s="454">
        <v>0</v>
      </c>
      <c r="AJ136" s="456">
        <v>0</v>
      </c>
      <c r="AK136" s="453">
        <v>0</v>
      </c>
      <c r="AL136" s="453">
        <v>0</v>
      </c>
      <c r="AM136" s="454">
        <v>0</v>
      </c>
      <c r="AN136" s="456">
        <v>0</v>
      </c>
      <c r="AO136" s="453">
        <v>0</v>
      </c>
      <c r="AP136" s="453">
        <v>0</v>
      </c>
      <c r="AQ136" s="454">
        <v>0</v>
      </c>
    </row>
    <row r="137" spans="1:79" ht="18" customHeight="1" x14ac:dyDescent="0.2">
      <c r="A137" s="5" t="s">
        <v>17</v>
      </c>
      <c r="B137" s="42" t="s">
        <v>84</v>
      </c>
      <c r="C137" s="42"/>
      <c r="D137" s="93"/>
      <c r="E137" s="68">
        <v>2</v>
      </c>
      <c r="F137" s="65">
        <v>4</v>
      </c>
      <c r="G137" s="425">
        <f t="shared" ref="G137:G156" si="16">SUM(H137:K137)</f>
        <v>32</v>
      </c>
      <c r="H137" s="418">
        <f t="shared" ref="H137:H156" si="17">L137+P137+T137+X137+AB137+AF137+AJ137+AN137</f>
        <v>0</v>
      </c>
      <c r="I137" s="418">
        <f t="shared" ref="I137:I156" si="18">M137+Q137+U137+Y137+AC137+AG137+AK137+AO137</f>
        <v>0</v>
      </c>
      <c r="J137" s="418">
        <f t="shared" ref="J137:J156" si="19">N137+R137+V137+Z137+AD137+AH137+AL137+AP137</f>
        <v>32</v>
      </c>
      <c r="K137" s="418">
        <f t="shared" ref="K137:K156" si="20">O137+S137+W137+AA137+AE137+AI137+AM137+AQ137</f>
        <v>0</v>
      </c>
      <c r="L137" s="457">
        <v>0</v>
      </c>
      <c r="M137" s="458">
        <v>0</v>
      </c>
      <c r="N137" s="458">
        <v>16</v>
      </c>
      <c r="O137" s="459">
        <v>0</v>
      </c>
      <c r="P137" s="457">
        <v>0</v>
      </c>
      <c r="Q137" s="458">
        <v>0</v>
      </c>
      <c r="R137" s="458">
        <v>16</v>
      </c>
      <c r="S137" s="473">
        <v>0</v>
      </c>
      <c r="T137" s="457">
        <v>0</v>
      </c>
      <c r="U137" s="458">
        <v>0</v>
      </c>
      <c r="V137" s="458">
        <v>0</v>
      </c>
      <c r="W137" s="459">
        <v>0</v>
      </c>
      <c r="X137" s="460">
        <v>0</v>
      </c>
      <c r="Y137" s="458">
        <v>0</v>
      </c>
      <c r="Z137" s="458">
        <v>0</v>
      </c>
      <c r="AA137" s="459">
        <v>0</v>
      </c>
      <c r="AB137" s="457">
        <v>0</v>
      </c>
      <c r="AC137" s="458">
        <v>0</v>
      </c>
      <c r="AD137" s="458">
        <v>0</v>
      </c>
      <c r="AE137" s="459">
        <v>0</v>
      </c>
      <c r="AF137" s="460">
        <v>0</v>
      </c>
      <c r="AG137" s="458">
        <v>0</v>
      </c>
      <c r="AH137" s="458">
        <v>0</v>
      </c>
      <c r="AI137" s="473">
        <v>0</v>
      </c>
      <c r="AJ137" s="457">
        <v>0</v>
      </c>
      <c r="AK137" s="458">
        <v>0</v>
      </c>
      <c r="AL137" s="458">
        <v>0</v>
      </c>
      <c r="AM137" s="459">
        <v>0</v>
      </c>
      <c r="AN137" s="460">
        <v>0</v>
      </c>
      <c r="AO137" s="458">
        <v>0</v>
      </c>
      <c r="AP137" s="458">
        <v>0</v>
      </c>
      <c r="AQ137" s="459">
        <v>0</v>
      </c>
    </row>
    <row r="138" spans="1:79" s="42" customFormat="1" ht="18" customHeight="1" x14ac:dyDescent="0.2">
      <c r="A138" s="5" t="s">
        <v>18</v>
      </c>
      <c r="B138" s="682" t="s">
        <v>85</v>
      </c>
      <c r="C138" s="685"/>
      <c r="D138" s="80"/>
      <c r="E138" s="36">
        <v>2</v>
      </c>
      <c r="F138" s="18">
        <v>3</v>
      </c>
      <c r="G138" s="425">
        <f t="shared" si="16"/>
        <v>24</v>
      </c>
      <c r="H138" s="418">
        <f t="shared" si="17"/>
        <v>8</v>
      </c>
      <c r="I138" s="418">
        <f t="shared" si="18"/>
        <v>0</v>
      </c>
      <c r="J138" s="418">
        <f t="shared" si="19"/>
        <v>16</v>
      </c>
      <c r="K138" s="418">
        <f t="shared" si="20"/>
        <v>0</v>
      </c>
      <c r="L138" s="457">
        <v>0</v>
      </c>
      <c r="M138" s="458">
        <v>0</v>
      </c>
      <c r="N138" s="458">
        <v>0</v>
      </c>
      <c r="O138" s="459">
        <v>0</v>
      </c>
      <c r="P138" s="460">
        <v>8</v>
      </c>
      <c r="Q138" s="458">
        <v>0</v>
      </c>
      <c r="R138" s="458">
        <v>16</v>
      </c>
      <c r="S138" s="473">
        <v>0</v>
      </c>
      <c r="T138" s="457">
        <v>0</v>
      </c>
      <c r="U138" s="458">
        <v>0</v>
      </c>
      <c r="V138" s="458">
        <v>0</v>
      </c>
      <c r="W138" s="459">
        <v>0</v>
      </c>
      <c r="X138" s="460">
        <v>0</v>
      </c>
      <c r="Y138" s="458">
        <v>0</v>
      </c>
      <c r="Z138" s="458">
        <v>0</v>
      </c>
      <c r="AA138" s="459">
        <v>0</v>
      </c>
      <c r="AB138" s="460">
        <v>0</v>
      </c>
      <c r="AC138" s="458">
        <v>0</v>
      </c>
      <c r="AD138" s="458">
        <v>0</v>
      </c>
      <c r="AE138" s="459">
        <v>0</v>
      </c>
      <c r="AF138" s="460">
        <v>0</v>
      </c>
      <c r="AG138" s="458">
        <v>0</v>
      </c>
      <c r="AH138" s="458">
        <v>0</v>
      </c>
      <c r="AI138" s="459">
        <v>0</v>
      </c>
      <c r="AJ138" s="460">
        <v>0</v>
      </c>
      <c r="AK138" s="458">
        <v>0</v>
      </c>
      <c r="AL138" s="458">
        <v>0</v>
      </c>
      <c r="AM138" s="459">
        <v>0</v>
      </c>
      <c r="AN138" s="460">
        <v>0</v>
      </c>
      <c r="AO138" s="458">
        <v>0</v>
      </c>
      <c r="AP138" s="458">
        <v>0</v>
      </c>
      <c r="AQ138" s="459">
        <v>0</v>
      </c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</row>
    <row r="139" spans="1:79" ht="18" customHeight="1" x14ac:dyDescent="0.2">
      <c r="A139" s="5" t="s">
        <v>19</v>
      </c>
      <c r="B139" s="53" t="s">
        <v>86</v>
      </c>
      <c r="C139" s="42"/>
      <c r="D139" s="93"/>
      <c r="E139" s="68">
        <v>2</v>
      </c>
      <c r="F139" s="65">
        <v>4</v>
      </c>
      <c r="G139" s="425">
        <f t="shared" si="16"/>
        <v>32</v>
      </c>
      <c r="H139" s="418">
        <f t="shared" si="17"/>
        <v>16</v>
      </c>
      <c r="I139" s="418">
        <f t="shared" si="18"/>
        <v>0</v>
      </c>
      <c r="J139" s="418">
        <f t="shared" si="19"/>
        <v>16</v>
      </c>
      <c r="K139" s="418">
        <f t="shared" si="20"/>
        <v>0</v>
      </c>
      <c r="L139" s="457">
        <v>16</v>
      </c>
      <c r="M139" s="458">
        <v>0</v>
      </c>
      <c r="N139" s="458">
        <v>16</v>
      </c>
      <c r="O139" s="459">
        <v>0</v>
      </c>
      <c r="P139" s="460">
        <v>0</v>
      </c>
      <c r="Q139" s="458">
        <v>0</v>
      </c>
      <c r="R139" s="458">
        <v>0</v>
      </c>
      <c r="S139" s="473">
        <v>0</v>
      </c>
      <c r="T139" s="457">
        <v>0</v>
      </c>
      <c r="U139" s="458">
        <v>0</v>
      </c>
      <c r="V139" s="458">
        <v>0</v>
      </c>
      <c r="W139" s="459">
        <v>0</v>
      </c>
      <c r="X139" s="474">
        <v>0</v>
      </c>
      <c r="Y139" s="458">
        <v>0</v>
      </c>
      <c r="Z139" s="458">
        <v>0</v>
      </c>
      <c r="AA139" s="459">
        <v>0</v>
      </c>
      <c r="AB139" s="460">
        <v>0</v>
      </c>
      <c r="AC139" s="458">
        <v>0</v>
      </c>
      <c r="AD139" s="458">
        <v>0</v>
      </c>
      <c r="AE139" s="459">
        <v>0</v>
      </c>
      <c r="AF139" s="460">
        <v>0</v>
      </c>
      <c r="AG139" s="458">
        <v>0</v>
      </c>
      <c r="AH139" s="458">
        <v>0</v>
      </c>
      <c r="AI139" s="459">
        <v>0</v>
      </c>
      <c r="AJ139" s="457">
        <v>0</v>
      </c>
      <c r="AK139" s="458">
        <v>0</v>
      </c>
      <c r="AL139" s="458">
        <v>0</v>
      </c>
      <c r="AM139" s="459">
        <v>0</v>
      </c>
      <c r="AN139" s="457">
        <v>0</v>
      </c>
      <c r="AO139" s="458">
        <v>0</v>
      </c>
      <c r="AP139" s="458">
        <v>0</v>
      </c>
      <c r="AQ139" s="459">
        <v>0</v>
      </c>
    </row>
    <row r="140" spans="1:79" ht="18" customHeight="1" x14ac:dyDescent="0.2">
      <c r="A140" s="5" t="s">
        <v>20</v>
      </c>
      <c r="B140" s="286" t="s">
        <v>120</v>
      </c>
      <c r="C140" s="52"/>
      <c r="D140" s="80"/>
      <c r="E140" s="36">
        <v>2</v>
      </c>
      <c r="F140" s="18">
        <v>3</v>
      </c>
      <c r="G140" s="425">
        <f t="shared" si="16"/>
        <v>24</v>
      </c>
      <c r="H140" s="418">
        <f t="shared" si="17"/>
        <v>8</v>
      </c>
      <c r="I140" s="418">
        <f t="shared" si="18"/>
        <v>0</v>
      </c>
      <c r="J140" s="418">
        <f t="shared" si="19"/>
        <v>16</v>
      </c>
      <c r="K140" s="418">
        <f t="shared" si="20"/>
        <v>0</v>
      </c>
      <c r="L140" s="457">
        <v>0</v>
      </c>
      <c r="M140" s="458">
        <v>0</v>
      </c>
      <c r="N140" s="458">
        <v>0</v>
      </c>
      <c r="O140" s="459">
        <v>0</v>
      </c>
      <c r="P140" s="475">
        <v>8</v>
      </c>
      <c r="Q140" s="458">
        <v>0</v>
      </c>
      <c r="R140" s="458">
        <v>16</v>
      </c>
      <c r="S140" s="473">
        <v>0</v>
      </c>
      <c r="T140" s="457">
        <v>0</v>
      </c>
      <c r="U140" s="458">
        <v>0</v>
      </c>
      <c r="V140" s="458">
        <v>0</v>
      </c>
      <c r="W140" s="459">
        <v>0</v>
      </c>
      <c r="X140" s="460">
        <v>0</v>
      </c>
      <c r="Y140" s="458">
        <v>0</v>
      </c>
      <c r="Z140" s="458">
        <v>0</v>
      </c>
      <c r="AA140" s="459">
        <v>0</v>
      </c>
      <c r="AB140" s="460">
        <v>0</v>
      </c>
      <c r="AC140" s="458">
        <v>0</v>
      </c>
      <c r="AD140" s="458">
        <v>0</v>
      </c>
      <c r="AE140" s="459">
        <v>0</v>
      </c>
      <c r="AF140" s="460">
        <v>0</v>
      </c>
      <c r="AG140" s="458">
        <v>0</v>
      </c>
      <c r="AH140" s="458">
        <v>0</v>
      </c>
      <c r="AI140" s="459">
        <v>0</v>
      </c>
      <c r="AJ140" s="460">
        <v>0</v>
      </c>
      <c r="AK140" s="458">
        <v>0</v>
      </c>
      <c r="AL140" s="458">
        <v>0</v>
      </c>
      <c r="AM140" s="459">
        <v>0</v>
      </c>
      <c r="AN140" s="460">
        <v>0</v>
      </c>
      <c r="AO140" s="458">
        <v>0</v>
      </c>
      <c r="AP140" s="458">
        <v>0</v>
      </c>
      <c r="AQ140" s="459">
        <v>0</v>
      </c>
    </row>
    <row r="141" spans="1:79" s="282" customFormat="1" ht="18" customHeight="1" x14ac:dyDescent="0.2">
      <c r="A141" s="321" t="s">
        <v>49</v>
      </c>
      <c r="B141" s="322" t="s">
        <v>87</v>
      </c>
      <c r="C141" s="323"/>
      <c r="D141" s="324">
        <v>2</v>
      </c>
      <c r="E141" s="325">
        <v>4</v>
      </c>
      <c r="F141" s="326">
        <v>11</v>
      </c>
      <c r="G141" s="470">
        <f t="shared" si="16"/>
        <v>72</v>
      </c>
      <c r="H141" s="418">
        <f t="shared" si="17"/>
        <v>32</v>
      </c>
      <c r="I141" s="418">
        <f t="shared" si="18"/>
        <v>16</v>
      </c>
      <c r="J141" s="418">
        <f t="shared" si="19"/>
        <v>8</v>
      </c>
      <c r="K141" s="418">
        <f t="shared" si="20"/>
        <v>16</v>
      </c>
      <c r="L141" s="476">
        <v>0</v>
      </c>
      <c r="M141" s="477">
        <v>0</v>
      </c>
      <c r="N141" s="477">
        <v>0</v>
      </c>
      <c r="O141" s="478">
        <v>0</v>
      </c>
      <c r="P141" s="479">
        <v>0</v>
      </c>
      <c r="Q141" s="477">
        <v>0</v>
      </c>
      <c r="R141" s="477">
        <v>0</v>
      </c>
      <c r="S141" s="480">
        <v>0</v>
      </c>
      <c r="T141" s="481">
        <v>16</v>
      </c>
      <c r="U141" s="477">
        <v>16</v>
      </c>
      <c r="V141" s="477">
        <v>8</v>
      </c>
      <c r="W141" s="478">
        <v>8</v>
      </c>
      <c r="X141" s="482">
        <v>16</v>
      </c>
      <c r="Y141" s="477">
        <v>0</v>
      </c>
      <c r="Z141" s="477">
        <v>0</v>
      </c>
      <c r="AA141" s="478">
        <v>8</v>
      </c>
      <c r="AB141" s="483">
        <v>0</v>
      </c>
      <c r="AC141" s="477">
        <v>0</v>
      </c>
      <c r="AD141" s="477">
        <v>0</v>
      </c>
      <c r="AE141" s="478">
        <v>0</v>
      </c>
      <c r="AF141" s="479">
        <v>0</v>
      </c>
      <c r="AG141" s="477">
        <v>0</v>
      </c>
      <c r="AH141" s="477">
        <v>0</v>
      </c>
      <c r="AI141" s="478">
        <v>0</v>
      </c>
      <c r="AJ141" s="479">
        <v>0</v>
      </c>
      <c r="AK141" s="477">
        <v>0</v>
      </c>
      <c r="AL141" s="477">
        <v>0</v>
      </c>
      <c r="AM141" s="478">
        <v>0</v>
      </c>
      <c r="AN141" s="479">
        <v>0</v>
      </c>
      <c r="AO141" s="477">
        <v>0</v>
      </c>
      <c r="AP141" s="477">
        <v>0</v>
      </c>
      <c r="AQ141" s="478">
        <v>0</v>
      </c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</row>
    <row r="142" spans="1:79" s="282" customFormat="1" ht="18" customHeight="1" x14ac:dyDescent="0.2">
      <c r="A142" s="321" t="s">
        <v>50</v>
      </c>
      <c r="B142" s="322" t="s">
        <v>88</v>
      </c>
      <c r="C142" s="323"/>
      <c r="D142" s="324">
        <v>2</v>
      </c>
      <c r="E142" s="325">
        <v>4</v>
      </c>
      <c r="F142" s="326">
        <v>8</v>
      </c>
      <c r="G142" s="470">
        <f t="shared" si="16"/>
        <v>64</v>
      </c>
      <c r="H142" s="418">
        <f t="shared" si="17"/>
        <v>24</v>
      </c>
      <c r="I142" s="418">
        <f t="shared" si="18"/>
        <v>0</v>
      </c>
      <c r="J142" s="418">
        <f t="shared" si="19"/>
        <v>16</v>
      </c>
      <c r="K142" s="418">
        <f t="shared" si="20"/>
        <v>24</v>
      </c>
      <c r="L142" s="476">
        <v>0</v>
      </c>
      <c r="M142" s="477">
        <v>0</v>
      </c>
      <c r="N142" s="477">
        <v>0</v>
      </c>
      <c r="O142" s="478">
        <v>0</v>
      </c>
      <c r="P142" s="479">
        <v>0</v>
      </c>
      <c r="Q142" s="477">
        <v>0</v>
      </c>
      <c r="R142" s="477">
        <v>0</v>
      </c>
      <c r="S142" s="480">
        <v>0</v>
      </c>
      <c r="T142" s="476">
        <v>0</v>
      </c>
      <c r="U142" s="477">
        <v>0</v>
      </c>
      <c r="V142" s="477">
        <v>0</v>
      </c>
      <c r="W142" s="478">
        <v>0</v>
      </c>
      <c r="X142" s="484">
        <v>16</v>
      </c>
      <c r="Y142" s="477">
        <v>0</v>
      </c>
      <c r="Z142" s="477">
        <v>8</v>
      </c>
      <c r="AA142" s="478">
        <v>16</v>
      </c>
      <c r="AB142" s="482">
        <v>8</v>
      </c>
      <c r="AC142" s="485">
        <v>0</v>
      </c>
      <c r="AD142" s="485">
        <v>8</v>
      </c>
      <c r="AE142" s="486">
        <v>8</v>
      </c>
      <c r="AF142" s="483">
        <v>0</v>
      </c>
      <c r="AG142" s="477">
        <v>0</v>
      </c>
      <c r="AH142" s="477">
        <v>0</v>
      </c>
      <c r="AI142" s="478">
        <v>0</v>
      </c>
      <c r="AJ142" s="479">
        <v>0</v>
      </c>
      <c r="AK142" s="477">
        <v>0</v>
      </c>
      <c r="AL142" s="477">
        <v>0</v>
      </c>
      <c r="AM142" s="478">
        <v>0</v>
      </c>
      <c r="AN142" s="479">
        <v>0</v>
      </c>
      <c r="AO142" s="477">
        <v>0</v>
      </c>
      <c r="AP142" s="477">
        <v>0</v>
      </c>
      <c r="AQ142" s="478">
        <v>0</v>
      </c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3"/>
      <c r="BI142" s="33"/>
      <c r="BJ142" s="33"/>
      <c r="BK142" s="33"/>
      <c r="BL142" s="33"/>
      <c r="BM142" s="33"/>
      <c r="BN142" s="33"/>
      <c r="BO142" s="33"/>
      <c r="BP142" s="33"/>
      <c r="BQ142" s="33"/>
      <c r="BR142" s="33"/>
      <c r="BS142" s="33"/>
      <c r="BT142" s="33"/>
      <c r="BU142" s="33"/>
      <c r="BV142" s="33"/>
      <c r="BW142" s="33"/>
      <c r="BX142" s="33"/>
      <c r="BY142" s="33"/>
      <c r="BZ142" s="33"/>
      <c r="CA142" s="33"/>
    </row>
    <row r="143" spans="1:79" ht="18" customHeight="1" x14ac:dyDescent="0.2">
      <c r="A143" s="5" t="s">
        <v>51</v>
      </c>
      <c r="B143" s="286" t="s">
        <v>89</v>
      </c>
      <c r="C143" s="52"/>
      <c r="D143" s="80">
        <v>2</v>
      </c>
      <c r="E143" s="36">
        <v>4</v>
      </c>
      <c r="F143" s="20">
        <v>10</v>
      </c>
      <c r="G143" s="425">
        <f t="shared" si="16"/>
        <v>80</v>
      </c>
      <c r="H143" s="418">
        <f t="shared" si="17"/>
        <v>32</v>
      </c>
      <c r="I143" s="418">
        <f t="shared" si="18"/>
        <v>16</v>
      </c>
      <c r="J143" s="418">
        <f t="shared" si="19"/>
        <v>0</v>
      </c>
      <c r="K143" s="418">
        <f t="shared" si="20"/>
        <v>32</v>
      </c>
      <c r="L143" s="457">
        <v>0</v>
      </c>
      <c r="M143" s="458">
        <v>0</v>
      </c>
      <c r="N143" s="458">
        <v>0</v>
      </c>
      <c r="O143" s="459">
        <v>0</v>
      </c>
      <c r="P143" s="460">
        <v>8</v>
      </c>
      <c r="Q143" s="458">
        <v>0</v>
      </c>
      <c r="R143" s="458">
        <v>0</v>
      </c>
      <c r="S143" s="473">
        <v>0</v>
      </c>
      <c r="T143" s="461">
        <v>8</v>
      </c>
      <c r="U143" s="458">
        <v>16</v>
      </c>
      <c r="V143" s="458">
        <v>0</v>
      </c>
      <c r="W143" s="459">
        <v>16</v>
      </c>
      <c r="X143" s="462">
        <v>16</v>
      </c>
      <c r="Y143" s="458">
        <v>0</v>
      </c>
      <c r="Z143" s="458">
        <v>0</v>
      </c>
      <c r="AA143" s="459">
        <v>16</v>
      </c>
      <c r="AB143" s="460">
        <v>0</v>
      </c>
      <c r="AC143" s="458">
        <v>0</v>
      </c>
      <c r="AD143" s="458">
        <v>0</v>
      </c>
      <c r="AE143" s="459">
        <v>0</v>
      </c>
      <c r="AF143" s="460">
        <v>0</v>
      </c>
      <c r="AG143" s="458">
        <v>0</v>
      </c>
      <c r="AH143" s="458">
        <v>0</v>
      </c>
      <c r="AI143" s="459">
        <v>0</v>
      </c>
      <c r="AJ143" s="460">
        <v>0</v>
      </c>
      <c r="AK143" s="458">
        <v>0</v>
      </c>
      <c r="AL143" s="458">
        <v>0</v>
      </c>
      <c r="AM143" s="459">
        <v>0</v>
      </c>
      <c r="AN143" s="460">
        <v>0</v>
      </c>
      <c r="AO143" s="458">
        <v>0</v>
      </c>
      <c r="AP143" s="458">
        <v>0</v>
      </c>
      <c r="AQ143" s="459">
        <v>0</v>
      </c>
    </row>
    <row r="144" spans="1:79" ht="18" customHeight="1" x14ac:dyDescent="0.2">
      <c r="A144" s="5" t="s">
        <v>52</v>
      </c>
      <c r="B144" s="286" t="s">
        <v>90</v>
      </c>
      <c r="C144" s="52"/>
      <c r="D144" s="80">
        <v>1</v>
      </c>
      <c r="E144" s="36">
        <v>2</v>
      </c>
      <c r="F144" s="20">
        <v>6</v>
      </c>
      <c r="G144" s="425">
        <f t="shared" si="16"/>
        <v>24</v>
      </c>
      <c r="H144" s="418">
        <f t="shared" si="17"/>
        <v>8</v>
      </c>
      <c r="I144" s="418">
        <f t="shared" si="18"/>
        <v>0</v>
      </c>
      <c r="J144" s="418">
        <f t="shared" si="19"/>
        <v>16</v>
      </c>
      <c r="K144" s="418">
        <f t="shared" si="20"/>
        <v>0</v>
      </c>
      <c r="L144" s="457">
        <v>0</v>
      </c>
      <c r="M144" s="458">
        <v>0</v>
      </c>
      <c r="N144" s="487">
        <v>0</v>
      </c>
      <c r="O144" s="459">
        <v>0</v>
      </c>
      <c r="P144" s="460">
        <v>0</v>
      </c>
      <c r="Q144" s="458">
        <v>0</v>
      </c>
      <c r="R144" s="458">
        <v>0</v>
      </c>
      <c r="S144" s="473">
        <v>0</v>
      </c>
      <c r="T144" s="461">
        <v>8</v>
      </c>
      <c r="U144" s="458">
        <v>0</v>
      </c>
      <c r="V144" s="458">
        <v>8</v>
      </c>
      <c r="W144" s="459">
        <v>0</v>
      </c>
      <c r="X144" s="460">
        <v>0</v>
      </c>
      <c r="Y144" s="458">
        <v>0</v>
      </c>
      <c r="Z144" s="458">
        <v>8</v>
      </c>
      <c r="AA144" s="459">
        <v>0</v>
      </c>
      <c r="AB144" s="460">
        <v>0</v>
      </c>
      <c r="AC144" s="458">
        <v>0</v>
      </c>
      <c r="AD144" s="458">
        <v>0</v>
      </c>
      <c r="AE144" s="459">
        <v>0</v>
      </c>
      <c r="AF144" s="460">
        <v>0</v>
      </c>
      <c r="AG144" s="458">
        <v>0</v>
      </c>
      <c r="AH144" s="458">
        <v>0</v>
      </c>
      <c r="AI144" s="459">
        <v>0</v>
      </c>
      <c r="AJ144" s="460">
        <v>0</v>
      </c>
      <c r="AK144" s="458">
        <v>0</v>
      </c>
      <c r="AL144" s="458">
        <v>0</v>
      </c>
      <c r="AM144" s="459">
        <v>0</v>
      </c>
      <c r="AN144" s="460">
        <v>0</v>
      </c>
      <c r="AO144" s="458">
        <v>0</v>
      </c>
      <c r="AP144" s="458">
        <v>0</v>
      </c>
      <c r="AQ144" s="459">
        <v>0</v>
      </c>
    </row>
    <row r="145" spans="1:45" ht="18" customHeight="1" x14ac:dyDescent="0.2">
      <c r="A145" s="5" t="s">
        <v>53</v>
      </c>
      <c r="B145" s="286" t="s">
        <v>91</v>
      </c>
      <c r="C145" s="52"/>
      <c r="D145" s="80"/>
      <c r="E145" s="36">
        <v>2</v>
      </c>
      <c r="F145" s="20">
        <v>3</v>
      </c>
      <c r="G145" s="425">
        <f t="shared" si="16"/>
        <v>24</v>
      </c>
      <c r="H145" s="418">
        <f t="shared" si="17"/>
        <v>8</v>
      </c>
      <c r="I145" s="418">
        <f t="shared" si="18"/>
        <v>0</v>
      </c>
      <c r="J145" s="418">
        <f t="shared" si="19"/>
        <v>0</v>
      </c>
      <c r="K145" s="418">
        <f t="shared" si="20"/>
        <v>16</v>
      </c>
      <c r="L145" s="457">
        <v>0</v>
      </c>
      <c r="M145" s="458">
        <v>0</v>
      </c>
      <c r="N145" s="458">
        <v>0</v>
      </c>
      <c r="O145" s="459">
        <v>0</v>
      </c>
      <c r="P145" s="460">
        <v>0</v>
      </c>
      <c r="Q145" s="458">
        <v>0</v>
      </c>
      <c r="R145" s="458">
        <v>0</v>
      </c>
      <c r="S145" s="473">
        <v>0</v>
      </c>
      <c r="T145" s="457">
        <v>0</v>
      </c>
      <c r="U145" s="458">
        <v>0</v>
      </c>
      <c r="V145" s="458">
        <v>0</v>
      </c>
      <c r="W145" s="459">
        <v>0</v>
      </c>
      <c r="X145" s="433">
        <v>8</v>
      </c>
      <c r="Y145" s="458">
        <v>0</v>
      </c>
      <c r="Z145" s="458">
        <v>0</v>
      </c>
      <c r="AA145" s="459">
        <v>16</v>
      </c>
      <c r="AB145" s="460">
        <v>0</v>
      </c>
      <c r="AC145" s="458">
        <v>0</v>
      </c>
      <c r="AD145" s="458">
        <v>0</v>
      </c>
      <c r="AE145" s="459">
        <v>0</v>
      </c>
      <c r="AF145" s="460">
        <v>0</v>
      </c>
      <c r="AG145" s="458">
        <v>0</v>
      </c>
      <c r="AH145" s="458">
        <v>0</v>
      </c>
      <c r="AI145" s="459">
        <v>0</v>
      </c>
      <c r="AJ145" s="433">
        <v>0</v>
      </c>
      <c r="AK145" s="430">
        <v>0</v>
      </c>
      <c r="AL145" s="430">
        <v>0</v>
      </c>
      <c r="AM145" s="431">
        <v>0</v>
      </c>
      <c r="AN145" s="460">
        <v>0</v>
      </c>
      <c r="AO145" s="458">
        <v>0</v>
      </c>
      <c r="AP145" s="458">
        <v>0</v>
      </c>
      <c r="AQ145" s="459">
        <v>0</v>
      </c>
    </row>
    <row r="146" spans="1:45" ht="18" customHeight="1" x14ac:dyDescent="0.2">
      <c r="A146" s="5" t="s">
        <v>93</v>
      </c>
      <c r="B146" s="286" t="s">
        <v>92</v>
      </c>
      <c r="C146" s="52"/>
      <c r="D146" s="80">
        <v>1</v>
      </c>
      <c r="E146" s="36">
        <v>3</v>
      </c>
      <c r="F146" s="20">
        <v>7</v>
      </c>
      <c r="G146" s="425">
        <f t="shared" si="16"/>
        <v>48</v>
      </c>
      <c r="H146" s="418">
        <f t="shared" si="17"/>
        <v>32</v>
      </c>
      <c r="I146" s="418">
        <f t="shared" si="18"/>
        <v>8</v>
      </c>
      <c r="J146" s="418">
        <f t="shared" si="19"/>
        <v>0</v>
      </c>
      <c r="K146" s="418">
        <f t="shared" si="20"/>
        <v>8</v>
      </c>
      <c r="L146" s="457">
        <v>0</v>
      </c>
      <c r="M146" s="458">
        <v>0</v>
      </c>
      <c r="N146" s="458">
        <v>0</v>
      </c>
      <c r="O146" s="459">
        <v>0</v>
      </c>
      <c r="P146" s="460">
        <v>0</v>
      </c>
      <c r="Q146" s="458">
        <v>0</v>
      </c>
      <c r="R146" s="458">
        <v>0</v>
      </c>
      <c r="S146" s="473">
        <v>0</v>
      </c>
      <c r="T146" s="457">
        <v>0</v>
      </c>
      <c r="U146" s="458">
        <v>0</v>
      </c>
      <c r="V146" s="458">
        <v>0</v>
      </c>
      <c r="W146" s="459">
        <v>0</v>
      </c>
      <c r="X146" s="460">
        <v>0</v>
      </c>
      <c r="Y146" s="458">
        <v>0</v>
      </c>
      <c r="Z146" s="458">
        <v>0</v>
      </c>
      <c r="AA146" s="459">
        <v>0</v>
      </c>
      <c r="AB146" s="433">
        <v>16</v>
      </c>
      <c r="AC146" s="458">
        <v>0</v>
      </c>
      <c r="AD146" s="458">
        <v>0</v>
      </c>
      <c r="AE146" s="459">
        <v>0</v>
      </c>
      <c r="AF146" s="462">
        <v>16</v>
      </c>
      <c r="AG146" s="458">
        <v>8</v>
      </c>
      <c r="AH146" s="458">
        <v>0</v>
      </c>
      <c r="AI146" s="459">
        <v>8</v>
      </c>
      <c r="AJ146" s="433">
        <v>0</v>
      </c>
      <c r="AK146" s="430">
        <v>0</v>
      </c>
      <c r="AL146" s="430">
        <v>0</v>
      </c>
      <c r="AM146" s="431">
        <v>0</v>
      </c>
      <c r="AN146" s="460">
        <v>0</v>
      </c>
      <c r="AO146" s="458">
        <v>0</v>
      </c>
      <c r="AP146" s="458">
        <v>0</v>
      </c>
      <c r="AQ146" s="459">
        <v>0</v>
      </c>
    </row>
    <row r="147" spans="1:45" ht="18" customHeight="1" x14ac:dyDescent="0.2">
      <c r="A147" s="5" t="s">
        <v>95</v>
      </c>
      <c r="B147" s="286" t="s">
        <v>94</v>
      </c>
      <c r="C147" s="52"/>
      <c r="D147" s="80">
        <v>1</v>
      </c>
      <c r="E147" s="36">
        <v>3</v>
      </c>
      <c r="F147" s="20">
        <v>7</v>
      </c>
      <c r="G147" s="425">
        <f t="shared" si="16"/>
        <v>48</v>
      </c>
      <c r="H147" s="418">
        <f t="shared" si="17"/>
        <v>32</v>
      </c>
      <c r="I147" s="418">
        <f t="shared" si="18"/>
        <v>8</v>
      </c>
      <c r="J147" s="418">
        <f t="shared" si="19"/>
        <v>0</v>
      </c>
      <c r="K147" s="418">
        <f t="shared" si="20"/>
        <v>8</v>
      </c>
      <c r="L147" s="457">
        <v>0</v>
      </c>
      <c r="M147" s="458">
        <v>0</v>
      </c>
      <c r="N147" s="458">
        <v>0</v>
      </c>
      <c r="O147" s="459">
        <v>0</v>
      </c>
      <c r="P147" s="460">
        <v>0</v>
      </c>
      <c r="Q147" s="458">
        <v>0</v>
      </c>
      <c r="R147" s="458">
        <v>0</v>
      </c>
      <c r="S147" s="473">
        <v>0</v>
      </c>
      <c r="T147" s="457">
        <v>0</v>
      </c>
      <c r="U147" s="458">
        <v>0</v>
      </c>
      <c r="V147" s="458">
        <v>0</v>
      </c>
      <c r="W147" s="459">
        <v>0</v>
      </c>
      <c r="X147" s="460">
        <v>0</v>
      </c>
      <c r="Y147" s="458">
        <v>0</v>
      </c>
      <c r="Z147" s="458">
        <v>0</v>
      </c>
      <c r="AA147" s="459">
        <v>0</v>
      </c>
      <c r="AB147" s="433">
        <v>16</v>
      </c>
      <c r="AC147" s="458">
        <v>0</v>
      </c>
      <c r="AD147" s="458">
        <v>0</v>
      </c>
      <c r="AE147" s="459">
        <v>0</v>
      </c>
      <c r="AF147" s="462">
        <v>16</v>
      </c>
      <c r="AG147" s="458">
        <v>8</v>
      </c>
      <c r="AH147" s="458">
        <v>0</v>
      </c>
      <c r="AI147" s="459">
        <v>8</v>
      </c>
      <c r="AJ147" s="433">
        <v>0</v>
      </c>
      <c r="AK147" s="430">
        <v>0</v>
      </c>
      <c r="AL147" s="430">
        <v>0</v>
      </c>
      <c r="AM147" s="431">
        <v>0</v>
      </c>
      <c r="AN147" s="460">
        <v>0</v>
      </c>
      <c r="AO147" s="458">
        <v>0</v>
      </c>
      <c r="AP147" s="458">
        <v>0</v>
      </c>
      <c r="AQ147" s="459">
        <v>0</v>
      </c>
    </row>
    <row r="148" spans="1:45" ht="18" customHeight="1" x14ac:dyDescent="0.2">
      <c r="A148" s="5" t="s">
        <v>97</v>
      </c>
      <c r="B148" s="682" t="s">
        <v>96</v>
      </c>
      <c r="C148" s="685"/>
      <c r="D148" s="80"/>
      <c r="E148" s="36">
        <v>2</v>
      </c>
      <c r="F148" s="20">
        <v>2</v>
      </c>
      <c r="G148" s="425">
        <v>16</v>
      </c>
      <c r="H148" s="418">
        <f t="shared" si="17"/>
        <v>8</v>
      </c>
      <c r="I148" s="418">
        <f t="shared" si="18"/>
        <v>0</v>
      </c>
      <c r="J148" s="418">
        <f t="shared" si="19"/>
        <v>0</v>
      </c>
      <c r="K148" s="418">
        <f t="shared" si="20"/>
        <v>8</v>
      </c>
      <c r="L148" s="457">
        <v>0</v>
      </c>
      <c r="M148" s="458">
        <v>0</v>
      </c>
      <c r="N148" s="458">
        <v>0</v>
      </c>
      <c r="O148" s="459">
        <v>0</v>
      </c>
      <c r="P148" s="460">
        <v>0</v>
      </c>
      <c r="Q148" s="458">
        <v>0</v>
      </c>
      <c r="R148" s="458">
        <v>0</v>
      </c>
      <c r="S148" s="473">
        <v>0</v>
      </c>
      <c r="T148" s="457">
        <v>0</v>
      </c>
      <c r="U148" s="458">
        <v>0</v>
      </c>
      <c r="V148" s="458">
        <v>0</v>
      </c>
      <c r="W148" s="459">
        <v>0</v>
      </c>
      <c r="X148" s="460">
        <v>0</v>
      </c>
      <c r="Y148" s="458">
        <v>0</v>
      </c>
      <c r="Z148" s="458">
        <v>0</v>
      </c>
      <c r="AA148" s="459">
        <v>0</v>
      </c>
      <c r="AB148" s="460">
        <v>0</v>
      </c>
      <c r="AC148" s="458">
        <v>0</v>
      </c>
      <c r="AD148" s="458">
        <v>0</v>
      </c>
      <c r="AE148" s="459">
        <v>0</v>
      </c>
      <c r="AF148" s="460">
        <v>8</v>
      </c>
      <c r="AG148" s="458">
        <v>0</v>
      </c>
      <c r="AH148" s="458">
        <v>0</v>
      </c>
      <c r="AI148" s="459">
        <v>8</v>
      </c>
      <c r="AJ148" s="433">
        <v>0</v>
      </c>
      <c r="AK148" s="430">
        <v>0</v>
      </c>
      <c r="AL148" s="430">
        <v>0</v>
      </c>
      <c r="AM148" s="431">
        <v>0</v>
      </c>
      <c r="AN148" s="460">
        <v>0</v>
      </c>
      <c r="AO148" s="458">
        <v>0</v>
      </c>
      <c r="AP148" s="458">
        <v>0</v>
      </c>
      <c r="AQ148" s="459">
        <v>0</v>
      </c>
    </row>
    <row r="149" spans="1:45" ht="18" customHeight="1" x14ac:dyDescent="0.2">
      <c r="A149" s="5" t="s">
        <v>99</v>
      </c>
      <c r="B149" s="117" t="s">
        <v>98</v>
      </c>
      <c r="C149" s="6"/>
      <c r="D149" s="80"/>
      <c r="E149" s="36">
        <v>2</v>
      </c>
      <c r="F149" s="20">
        <v>2</v>
      </c>
      <c r="G149" s="425">
        <f t="shared" si="16"/>
        <v>16</v>
      </c>
      <c r="H149" s="418">
        <f t="shared" si="17"/>
        <v>8</v>
      </c>
      <c r="I149" s="418">
        <f t="shared" si="18"/>
        <v>0</v>
      </c>
      <c r="J149" s="418">
        <f t="shared" si="19"/>
        <v>0</v>
      </c>
      <c r="K149" s="418">
        <f t="shared" si="20"/>
        <v>8</v>
      </c>
      <c r="L149" s="457">
        <v>0</v>
      </c>
      <c r="M149" s="458">
        <v>0</v>
      </c>
      <c r="N149" s="458">
        <v>0</v>
      </c>
      <c r="O149" s="459">
        <v>0</v>
      </c>
      <c r="P149" s="460">
        <v>0</v>
      </c>
      <c r="Q149" s="458">
        <v>0</v>
      </c>
      <c r="R149" s="458">
        <v>0</v>
      </c>
      <c r="S149" s="473">
        <v>0</v>
      </c>
      <c r="T149" s="457">
        <v>0</v>
      </c>
      <c r="U149" s="458">
        <v>0</v>
      </c>
      <c r="V149" s="458">
        <v>0</v>
      </c>
      <c r="W149" s="459">
        <v>0</v>
      </c>
      <c r="X149" s="460">
        <v>8</v>
      </c>
      <c r="Y149" s="458">
        <v>0</v>
      </c>
      <c r="Z149" s="458">
        <v>0</v>
      </c>
      <c r="AA149" s="459">
        <v>8</v>
      </c>
      <c r="AB149" s="460">
        <v>0</v>
      </c>
      <c r="AC149" s="458">
        <v>0</v>
      </c>
      <c r="AD149" s="458">
        <v>0</v>
      </c>
      <c r="AE149" s="459">
        <v>0</v>
      </c>
      <c r="AF149" s="460">
        <v>0</v>
      </c>
      <c r="AG149" s="458">
        <v>0</v>
      </c>
      <c r="AH149" s="458">
        <v>0</v>
      </c>
      <c r="AI149" s="459">
        <v>0</v>
      </c>
      <c r="AJ149" s="460">
        <v>0</v>
      </c>
      <c r="AK149" s="458">
        <v>0</v>
      </c>
      <c r="AL149" s="458">
        <v>0</v>
      </c>
      <c r="AM149" s="459">
        <v>0</v>
      </c>
      <c r="AN149" s="460">
        <v>0</v>
      </c>
      <c r="AO149" s="458">
        <v>0</v>
      </c>
      <c r="AP149" s="458">
        <v>0</v>
      </c>
      <c r="AQ149" s="459">
        <v>0</v>
      </c>
    </row>
    <row r="150" spans="1:45" ht="18" customHeight="1" x14ac:dyDescent="0.2">
      <c r="A150" s="5" t="s">
        <v>101</v>
      </c>
      <c r="B150" s="117" t="s">
        <v>100</v>
      </c>
      <c r="C150" s="6"/>
      <c r="D150" s="80"/>
      <c r="E150" s="36">
        <v>2</v>
      </c>
      <c r="F150" s="20">
        <v>3</v>
      </c>
      <c r="G150" s="425">
        <f t="shared" si="16"/>
        <v>24</v>
      </c>
      <c r="H150" s="418">
        <f t="shared" si="17"/>
        <v>8</v>
      </c>
      <c r="I150" s="418">
        <f t="shared" si="18"/>
        <v>0</v>
      </c>
      <c r="J150" s="418">
        <f t="shared" si="19"/>
        <v>0</v>
      </c>
      <c r="K150" s="418">
        <f t="shared" si="20"/>
        <v>16</v>
      </c>
      <c r="L150" s="457">
        <v>0</v>
      </c>
      <c r="M150" s="458">
        <v>0</v>
      </c>
      <c r="N150" s="458">
        <v>0</v>
      </c>
      <c r="O150" s="459">
        <v>0</v>
      </c>
      <c r="P150" s="460">
        <v>0</v>
      </c>
      <c r="Q150" s="458">
        <v>0</v>
      </c>
      <c r="R150" s="458">
        <v>0</v>
      </c>
      <c r="S150" s="473">
        <v>0</v>
      </c>
      <c r="T150" s="457">
        <v>0</v>
      </c>
      <c r="U150" s="458">
        <v>0</v>
      </c>
      <c r="V150" s="458">
        <v>0</v>
      </c>
      <c r="W150" s="459">
        <v>0</v>
      </c>
      <c r="X150" s="460">
        <v>8</v>
      </c>
      <c r="Y150" s="458">
        <v>0</v>
      </c>
      <c r="Z150" s="458">
        <v>0</v>
      </c>
      <c r="AA150" s="459">
        <v>16</v>
      </c>
      <c r="AB150" s="460">
        <v>0</v>
      </c>
      <c r="AC150" s="458">
        <v>0</v>
      </c>
      <c r="AD150" s="458">
        <v>0</v>
      </c>
      <c r="AE150" s="459">
        <v>0</v>
      </c>
      <c r="AF150" s="460">
        <v>0</v>
      </c>
      <c r="AG150" s="458">
        <v>0</v>
      </c>
      <c r="AH150" s="458">
        <v>0</v>
      </c>
      <c r="AI150" s="459">
        <v>0</v>
      </c>
      <c r="AJ150" s="460">
        <v>0</v>
      </c>
      <c r="AK150" s="458">
        <v>0</v>
      </c>
      <c r="AL150" s="458">
        <v>0</v>
      </c>
      <c r="AM150" s="459">
        <v>0</v>
      </c>
      <c r="AN150" s="460">
        <v>0</v>
      </c>
      <c r="AO150" s="458">
        <v>0</v>
      </c>
      <c r="AP150" s="458">
        <v>0</v>
      </c>
      <c r="AQ150" s="459">
        <v>0</v>
      </c>
    </row>
    <row r="151" spans="1:45" ht="18" customHeight="1" x14ac:dyDescent="0.2">
      <c r="A151" s="5" t="s">
        <v>103</v>
      </c>
      <c r="B151" s="1" t="s">
        <v>102</v>
      </c>
      <c r="C151" s="54"/>
      <c r="D151" s="17"/>
      <c r="E151" s="36">
        <v>1</v>
      </c>
      <c r="F151" s="20">
        <v>2</v>
      </c>
      <c r="G151" s="425">
        <f t="shared" si="16"/>
        <v>16</v>
      </c>
      <c r="H151" s="418">
        <f t="shared" si="17"/>
        <v>16</v>
      </c>
      <c r="I151" s="418">
        <f t="shared" si="18"/>
        <v>0</v>
      </c>
      <c r="J151" s="418">
        <f t="shared" si="19"/>
        <v>0</v>
      </c>
      <c r="K151" s="418">
        <f t="shared" si="20"/>
        <v>0</v>
      </c>
      <c r="L151" s="457">
        <v>0</v>
      </c>
      <c r="M151" s="458">
        <v>0</v>
      </c>
      <c r="N151" s="458">
        <v>0</v>
      </c>
      <c r="O151" s="459">
        <v>0</v>
      </c>
      <c r="P151" s="460">
        <v>0</v>
      </c>
      <c r="Q151" s="458">
        <v>0</v>
      </c>
      <c r="R151" s="458">
        <v>0</v>
      </c>
      <c r="S151" s="473">
        <v>0</v>
      </c>
      <c r="T151" s="457">
        <v>0</v>
      </c>
      <c r="U151" s="458">
        <v>0</v>
      </c>
      <c r="V151" s="458">
        <v>0</v>
      </c>
      <c r="W151" s="459">
        <v>0</v>
      </c>
      <c r="X151" s="460">
        <v>0</v>
      </c>
      <c r="Y151" s="458">
        <v>0</v>
      </c>
      <c r="Z151" s="458">
        <v>0</v>
      </c>
      <c r="AA151" s="459">
        <v>0</v>
      </c>
      <c r="AB151" s="460">
        <v>16</v>
      </c>
      <c r="AC151" s="458">
        <v>0</v>
      </c>
      <c r="AD151" s="458">
        <v>0</v>
      </c>
      <c r="AE151" s="459">
        <v>0</v>
      </c>
      <c r="AF151" s="460">
        <v>0</v>
      </c>
      <c r="AG151" s="458">
        <v>0</v>
      </c>
      <c r="AH151" s="458">
        <v>0</v>
      </c>
      <c r="AI151" s="459">
        <v>0</v>
      </c>
      <c r="AJ151" s="460">
        <v>0</v>
      </c>
      <c r="AK151" s="458">
        <v>0</v>
      </c>
      <c r="AL151" s="458">
        <v>0</v>
      </c>
      <c r="AM151" s="459">
        <v>0</v>
      </c>
      <c r="AN151" s="460">
        <v>0</v>
      </c>
      <c r="AO151" s="458">
        <v>0</v>
      </c>
      <c r="AP151" s="458">
        <v>0</v>
      </c>
      <c r="AQ151" s="459">
        <v>0</v>
      </c>
    </row>
    <row r="152" spans="1:45" ht="18" customHeight="1" x14ac:dyDescent="0.2">
      <c r="A152" s="5" t="s">
        <v>104</v>
      </c>
      <c r="B152" s="561" t="s">
        <v>311</v>
      </c>
      <c r="C152" s="562"/>
      <c r="D152" s="17"/>
      <c r="E152" s="36">
        <v>3</v>
      </c>
      <c r="F152" s="20">
        <v>4</v>
      </c>
      <c r="G152" s="425">
        <f t="shared" si="16"/>
        <v>32</v>
      </c>
      <c r="H152" s="418">
        <f t="shared" si="17"/>
        <v>8</v>
      </c>
      <c r="I152" s="418">
        <f t="shared" si="18"/>
        <v>0</v>
      </c>
      <c r="J152" s="418">
        <f t="shared" si="19"/>
        <v>0</v>
      </c>
      <c r="K152" s="418">
        <f t="shared" si="20"/>
        <v>24</v>
      </c>
      <c r="L152" s="457">
        <v>0</v>
      </c>
      <c r="M152" s="458">
        <v>0</v>
      </c>
      <c r="N152" s="458">
        <v>0</v>
      </c>
      <c r="O152" s="459">
        <v>0</v>
      </c>
      <c r="P152" s="460">
        <v>0</v>
      </c>
      <c r="Q152" s="458">
        <v>0</v>
      </c>
      <c r="R152" s="458">
        <v>0</v>
      </c>
      <c r="S152" s="473">
        <v>0</v>
      </c>
      <c r="T152" s="457">
        <v>0</v>
      </c>
      <c r="U152" s="458">
        <v>0</v>
      </c>
      <c r="V152" s="458">
        <v>0</v>
      </c>
      <c r="W152" s="459">
        <v>0</v>
      </c>
      <c r="X152" s="460">
        <v>8</v>
      </c>
      <c r="Y152" s="458">
        <v>0</v>
      </c>
      <c r="Z152" s="458">
        <v>0</v>
      </c>
      <c r="AA152" s="459">
        <v>8</v>
      </c>
      <c r="AB152" s="460">
        <v>0</v>
      </c>
      <c r="AC152" s="458">
        <v>0</v>
      </c>
      <c r="AD152" s="458">
        <v>0</v>
      </c>
      <c r="AE152" s="459">
        <v>16</v>
      </c>
      <c r="AF152" s="460">
        <v>0</v>
      </c>
      <c r="AG152" s="458">
        <v>0</v>
      </c>
      <c r="AH152" s="458">
        <v>0</v>
      </c>
      <c r="AI152" s="459">
        <v>0</v>
      </c>
      <c r="AJ152" s="460">
        <v>0</v>
      </c>
      <c r="AK152" s="458">
        <v>0</v>
      </c>
      <c r="AL152" s="458">
        <v>0</v>
      </c>
      <c r="AM152" s="459">
        <v>0</v>
      </c>
      <c r="AN152" s="460">
        <v>0</v>
      </c>
      <c r="AO152" s="458">
        <v>0</v>
      </c>
      <c r="AP152" s="458">
        <v>0</v>
      </c>
      <c r="AQ152" s="459">
        <v>0</v>
      </c>
    </row>
    <row r="153" spans="1:45" ht="18" customHeight="1" x14ac:dyDescent="0.2">
      <c r="A153" s="5" t="s">
        <v>106</v>
      </c>
      <c r="B153" s="561" t="s">
        <v>193</v>
      </c>
      <c r="C153" s="562"/>
      <c r="D153" s="17"/>
      <c r="E153" s="36">
        <v>1</v>
      </c>
      <c r="F153" s="20">
        <v>1</v>
      </c>
      <c r="G153" s="425">
        <f t="shared" si="16"/>
        <v>8</v>
      </c>
      <c r="H153" s="418">
        <f t="shared" si="17"/>
        <v>8</v>
      </c>
      <c r="I153" s="418">
        <f t="shared" si="18"/>
        <v>0</v>
      </c>
      <c r="J153" s="418">
        <f t="shared" si="19"/>
        <v>0</v>
      </c>
      <c r="K153" s="418">
        <f t="shared" si="20"/>
        <v>0</v>
      </c>
      <c r="L153" s="457">
        <v>0</v>
      </c>
      <c r="M153" s="458">
        <v>0</v>
      </c>
      <c r="N153" s="458">
        <v>0</v>
      </c>
      <c r="O153" s="459">
        <v>0</v>
      </c>
      <c r="P153" s="460">
        <v>0</v>
      </c>
      <c r="Q153" s="458">
        <v>0</v>
      </c>
      <c r="R153" s="458">
        <v>0</v>
      </c>
      <c r="S153" s="473">
        <v>0</v>
      </c>
      <c r="T153" s="457">
        <v>0</v>
      </c>
      <c r="U153" s="458">
        <v>0</v>
      </c>
      <c r="V153" s="458">
        <v>0</v>
      </c>
      <c r="W153" s="459">
        <v>0</v>
      </c>
      <c r="X153" s="460">
        <v>0</v>
      </c>
      <c r="Y153" s="458">
        <v>0</v>
      </c>
      <c r="Z153" s="458">
        <v>0</v>
      </c>
      <c r="AA153" s="459">
        <v>0</v>
      </c>
      <c r="AB153" s="460">
        <v>8</v>
      </c>
      <c r="AC153" s="458">
        <v>0</v>
      </c>
      <c r="AD153" s="458">
        <v>0</v>
      </c>
      <c r="AE153" s="459">
        <v>0</v>
      </c>
      <c r="AF153" s="460">
        <v>0</v>
      </c>
      <c r="AG153" s="458">
        <v>0</v>
      </c>
      <c r="AH153" s="458">
        <v>0</v>
      </c>
      <c r="AI153" s="459">
        <v>0</v>
      </c>
      <c r="AJ153" s="460">
        <v>0</v>
      </c>
      <c r="AK153" s="458">
        <v>0</v>
      </c>
      <c r="AL153" s="458">
        <v>0</v>
      </c>
      <c r="AM153" s="459">
        <v>0</v>
      </c>
      <c r="AN153" s="460">
        <v>0</v>
      </c>
      <c r="AO153" s="458">
        <v>0</v>
      </c>
      <c r="AP153" s="458">
        <v>0</v>
      </c>
      <c r="AQ153" s="459">
        <v>0</v>
      </c>
    </row>
    <row r="154" spans="1:45" ht="18" customHeight="1" x14ac:dyDescent="0.2">
      <c r="A154" s="5" t="s">
        <v>107</v>
      </c>
      <c r="B154" s="286" t="s">
        <v>108</v>
      </c>
      <c r="C154" s="121"/>
      <c r="D154" s="17"/>
      <c r="E154" s="36">
        <v>2</v>
      </c>
      <c r="F154" s="20">
        <v>2</v>
      </c>
      <c r="G154" s="425">
        <f t="shared" si="16"/>
        <v>16</v>
      </c>
      <c r="H154" s="418">
        <f t="shared" si="17"/>
        <v>8</v>
      </c>
      <c r="I154" s="418">
        <f t="shared" si="18"/>
        <v>0</v>
      </c>
      <c r="J154" s="418">
        <f t="shared" si="19"/>
        <v>0</v>
      </c>
      <c r="K154" s="418">
        <f t="shared" si="20"/>
        <v>8</v>
      </c>
      <c r="L154" s="457">
        <v>0</v>
      </c>
      <c r="M154" s="458">
        <v>0</v>
      </c>
      <c r="N154" s="458">
        <v>0</v>
      </c>
      <c r="O154" s="459">
        <v>0</v>
      </c>
      <c r="P154" s="460">
        <v>0</v>
      </c>
      <c r="Q154" s="458">
        <v>0</v>
      </c>
      <c r="R154" s="458">
        <v>0</v>
      </c>
      <c r="S154" s="473">
        <v>0</v>
      </c>
      <c r="T154" s="457">
        <v>0</v>
      </c>
      <c r="U154" s="458">
        <v>0</v>
      </c>
      <c r="V154" s="458">
        <v>0</v>
      </c>
      <c r="W154" s="459">
        <v>0</v>
      </c>
      <c r="X154" s="460">
        <v>0</v>
      </c>
      <c r="Y154" s="458">
        <v>0</v>
      </c>
      <c r="Z154" s="458">
        <v>0</v>
      </c>
      <c r="AA154" s="459">
        <v>0</v>
      </c>
      <c r="AB154" s="460">
        <v>8</v>
      </c>
      <c r="AC154" s="458">
        <v>0</v>
      </c>
      <c r="AD154" s="458">
        <v>0</v>
      </c>
      <c r="AE154" s="459">
        <v>8</v>
      </c>
      <c r="AF154" s="460">
        <v>0</v>
      </c>
      <c r="AG154" s="458">
        <v>0</v>
      </c>
      <c r="AH154" s="458">
        <v>0</v>
      </c>
      <c r="AI154" s="459">
        <v>0</v>
      </c>
      <c r="AJ154" s="460">
        <v>0</v>
      </c>
      <c r="AK154" s="458">
        <v>0</v>
      </c>
      <c r="AL154" s="458">
        <v>0</v>
      </c>
      <c r="AM154" s="459">
        <v>0</v>
      </c>
      <c r="AN154" s="460">
        <v>0</v>
      </c>
      <c r="AO154" s="458">
        <v>0</v>
      </c>
      <c r="AP154" s="458">
        <v>0</v>
      </c>
      <c r="AQ154" s="459">
        <v>0</v>
      </c>
    </row>
    <row r="155" spans="1:45" ht="18" customHeight="1" x14ac:dyDescent="0.2">
      <c r="A155" s="5" t="s">
        <v>119</v>
      </c>
      <c r="B155" s="286" t="s">
        <v>187</v>
      </c>
      <c r="C155" s="121"/>
      <c r="D155" s="17"/>
      <c r="E155" s="36">
        <v>1</v>
      </c>
      <c r="F155" s="18">
        <v>3</v>
      </c>
      <c r="G155" s="425">
        <f t="shared" si="16"/>
        <v>0</v>
      </c>
      <c r="H155" s="418">
        <f t="shared" si="17"/>
        <v>0</v>
      </c>
      <c r="I155" s="418">
        <f t="shared" si="18"/>
        <v>0</v>
      </c>
      <c r="J155" s="418">
        <f t="shared" si="19"/>
        <v>0</v>
      </c>
      <c r="K155" s="418">
        <f t="shared" si="20"/>
        <v>0</v>
      </c>
      <c r="L155" s="22"/>
      <c r="M155" s="21"/>
      <c r="N155" s="21"/>
      <c r="O155" s="18"/>
      <c r="P155" s="29"/>
      <c r="Q155" s="21"/>
      <c r="R155" s="21"/>
      <c r="S155" s="36"/>
      <c r="T155" s="22"/>
      <c r="U155" s="21"/>
      <c r="V155" s="21"/>
      <c r="W155" s="18"/>
      <c r="X155" s="29"/>
      <c r="Y155" s="21"/>
      <c r="Z155" s="21"/>
      <c r="AA155" s="18"/>
      <c r="AB155" s="29"/>
      <c r="AC155" s="21"/>
      <c r="AD155" s="21"/>
      <c r="AE155" s="18"/>
      <c r="AF155" s="29"/>
      <c r="AG155" s="21"/>
      <c r="AH155" s="21"/>
      <c r="AI155" s="18"/>
      <c r="AJ155" s="29"/>
      <c r="AK155" s="21"/>
      <c r="AL155" s="21"/>
      <c r="AM155" s="18"/>
      <c r="AN155" s="29"/>
      <c r="AO155" s="21"/>
      <c r="AP155" s="21"/>
      <c r="AQ155" s="18"/>
    </row>
    <row r="156" spans="1:45" ht="18" customHeight="1" thickBot="1" x14ac:dyDescent="0.25">
      <c r="A156" s="5" t="s">
        <v>186</v>
      </c>
      <c r="B156" s="286" t="s">
        <v>184</v>
      </c>
      <c r="C156" s="121"/>
      <c r="D156" s="17"/>
      <c r="E156" s="36">
        <v>1</v>
      </c>
      <c r="F156" s="18">
        <v>4</v>
      </c>
      <c r="G156" s="425">
        <f t="shared" si="16"/>
        <v>0</v>
      </c>
      <c r="H156" s="418">
        <f t="shared" si="17"/>
        <v>0</v>
      </c>
      <c r="I156" s="418">
        <f t="shared" si="18"/>
        <v>0</v>
      </c>
      <c r="J156" s="418">
        <f t="shared" si="19"/>
        <v>0</v>
      </c>
      <c r="K156" s="418">
        <f t="shared" si="20"/>
        <v>0</v>
      </c>
      <c r="L156" s="22"/>
      <c r="M156" s="21"/>
      <c r="N156" s="21"/>
      <c r="O156" s="18"/>
      <c r="P156" s="29"/>
      <c r="Q156" s="21"/>
      <c r="R156" s="21"/>
      <c r="S156" s="36"/>
      <c r="T156" s="22"/>
      <c r="U156" s="21"/>
      <c r="V156" s="21"/>
      <c r="W156" s="18"/>
      <c r="X156" s="29"/>
      <c r="Y156" s="21"/>
      <c r="Z156" s="21"/>
      <c r="AA156" s="18"/>
      <c r="AB156" s="29"/>
      <c r="AC156" s="21"/>
      <c r="AD156" s="21"/>
      <c r="AE156" s="18"/>
      <c r="AF156" s="29"/>
      <c r="AG156" s="21"/>
      <c r="AH156" s="21"/>
      <c r="AI156" s="18"/>
      <c r="AJ156" s="29"/>
      <c r="AK156" s="21"/>
      <c r="AL156" s="21"/>
      <c r="AM156" s="18"/>
      <c r="AN156" s="29"/>
      <c r="AO156" s="21"/>
      <c r="AP156" s="21"/>
      <c r="AQ156" s="18"/>
    </row>
    <row r="157" spans="1:45" ht="18" customHeight="1" thickTop="1" x14ac:dyDescent="0.2">
      <c r="A157" s="686" t="s">
        <v>21</v>
      </c>
      <c r="B157" s="598"/>
      <c r="C157" s="599"/>
      <c r="D157" s="602">
        <f t="shared" ref="D157:AQ157" si="21">SUM(D136:D156)</f>
        <v>10</v>
      </c>
      <c r="E157" s="594">
        <f t="shared" si="21"/>
        <v>46</v>
      </c>
      <c r="F157" s="596">
        <f t="shared" si="21"/>
        <v>93</v>
      </c>
      <c r="G157" s="604">
        <f t="shared" si="21"/>
        <v>632</v>
      </c>
      <c r="H157" s="594">
        <f t="shared" si="21"/>
        <v>280</v>
      </c>
      <c r="I157" s="594">
        <f t="shared" si="21"/>
        <v>48</v>
      </c>
      <c r="J157" s="594">
        <f t="shared" si="21"/>
        <v>120</v>
      </c>
      <c r="K157" s="596">
        <f t="shared" si="21"/>
        <v>184</v>
      </c>
      <c r="L157" s="444">
        <f t="shared" si="21"/>
        <v>32</v>
      </c>
      <c r="M157" s="445">
        <f t="shared" si="21"/>
        <v>0</v>
      </c>
      <c r="N157" s="445">
        <f t="shared" si="21"/>
        <v>32</v>
      </c>
      <c r="O157" s="446">
        <f t="shared" si="21"/>
        <v>16</v>
      </c>
      <c r="P157" s="444">
        <f t="shared" si="21"/>
        <v>24</v>
      </c>
      <c r="Q157" s="445">
        <f t="shared" si="21"/>
        <v>0</v>
      </c>
      <c r="R157" s="445">
        <f t="shared" si="21"/>
        <v>48</v>
      </c>
      <c r="S157" s="446">
        <f t="shared" si="21"/>
        <v>0</v>
      </c>
      <c r="T157" s="444">
        <f t="shared" si="21"/>
        <v>32</v>
      </c>
      <c r="U157" s="445">
        <f t="shared" si="21"/>
        <v>32</v>
      </c>
      <c r="V157" s="445">
        <f t="shared" si="21"/>
        <v>16</v>
      </c>
      <c r="W157" s="446">
        <f t="shared" si="21"/>
        <v>24</v>
      </c>
      <c r="X157" s="444">
        <f t="shared" si="21"/>
        <v>80</v>
      </c>
      <c r="Y157" s="445">
        <f t="shared" si="21"/>
        <v>0</v>
      </c>
      <c r="Z157" s="445">
        <f t="shared" si="21"/>
        <v>16</v>
      </c>
      <c r="AA157" s="446">
        <f t="shared" si="21"/>
        <v>88</v>
      </c>
      <c r="AB157" s="444">
        <f t="shared" si="21"/>
        <v>72</v>
      </c>
      <c r="AC157" s="445">
        <f t="shared" si="21"/>
        <v>0</v>
      </c>
      <c r="AD157" s="445">
        <f t="shared" si="21"/>
        <v>8</v>
      </c>
      <c r="AE157" s="446">
        <f t="shared" si="21"/>
        <v>32</v>
      </c>
      <c r="AF157" s="444">
        <f t="shared" si="21"/>
        <v>40</v>
      </c>
      <c r="AG157" s="445">
        <f t="shared" si="21"/>
        <v>16</v>
      </c>
      <c r="AH157" s="445">
        <f t="shared" si="21"/>
        <v>0</v>
      </c>
      <c r="AI157" s="446">
        <f t="shared" si="21"/>
        <v>24</v>
      </c>
      <c r="AJ157" s="444">
        <f t="shared" si="21"/>
        <v>0</v>
      </c>
      <c r="AK157" s="445">
        <f t="shared" si="21"/>
        <v>0</v>
      </c>
      <c r="AL157" s="445">
        <f t="shared" si="21"/>
        <v>0</v>
      </c>
      <c r="AM157" s="446">
        <f t="shared" si="21"/>
        <v>0</v>
      </c>
      <c r="AN157" s="444">
        <f t="shared" si="21"/>
        <v>0</v>
      </c>
      <c r="AO157" s="445">
        <f t="shared" si="21"/>
        <v>0</v>
      </c>
      <c r="AP157" s="445">
        <f t="shared" si="21"/>
        <v>0</v>
      </c>
      <c r="AQ157" s="447">
        <f t="shared" si="21"/>
        <v>0</v>
      </c>
      <c r="AS157" s="33">
        <f>SUM(L157:AQ157)</f>
        <v>632</v>
      </c>
    </row>
    <row r="158" spans="1:45" ht="18" customHeight="1" thickBot="1" x14ac:dyDescent="0.25">
      <c r="A158" s="687"/>
      <c r="B158" s="600"/>
      <c r="C158" s="601"/>
      <c r="D158" s="603"/>
      <c r="E158" s="595"/>
      <c r="F158" s="597"/>
      <c r="G158" s="679"/>
      <c r="H158" s="680"/>
      <c r="I158" s="680"/>
      <c r="J158" s="680"/>
      <c r="K158" s="681"/>
      <c r="L158" s="676">
        <f>SUM(L157:O157)</f>
        <v>80</v>
      </c>
      <c r="M158" s="692"/>
      <c r="N158" s="692"/>
      <c r="O158" s="693"/>
      <c r="P158" s="676">
        <f>SUM(P157:S157)</f>
        <v>72</v>
      </c>
      <c r="Q158" s="692"/>
      <c r="R158" s="692"/>
      <c r="S158" s="693"/>
      <c r="T158" s="676">
        <f>SUM(T157:W157)</f>
        <v>104</v>
      </c>
      <c r="U158" s="692"/>
      <c r="V158" s="692"/>
      <c r="W158" s="693"/>
      <c r="X158" s="676">
        <f>SUM(X157:AA157)</f>
        <v>184</v>
      </c>
      <c r="Y158" s="692"/>
      <c r="Z158" s="692"/>
      <c r="AA158" s="693"/>
      <c r="AB158" s="676">
        <f>SUM(AB157:AE157)</f>
        <v>112</v>
      </c>
      <c r="AC158" s="692"/>
      <c r="AD158" s="692"/>
      <c r="AE158" s="693"/>
      <c r="AF158" s="676">
        <f>SUM(AF157:AI157)</f>
        <v>80</v>
      </c>
      <c r="AG158" s="692"/>
      <c r="AH158" s="692"/>
      <c r="AI158" s="693"/>
      <c r="AJ158" s="676">
        <f>SUM(AJ157:AM157)</f>
        <v>0</v>
      </c>
      <c r="AK158" s="692"/>
      <c r="AL158" s="692"/>
      <c r="AM158" s="693"/>
      <c r="AN158" s="676">
        <f>SUM(AN157:AQ157)</f>
        <v>0</v>
      </c>
      <c r="AO158" s="692"/>
      <c r="AP158" s="692"/>
      <c r="AQ158" s="693"/>
    </row>
    <row r="159" spans="1:45" ht="18" customHeight="1" x14ac:dyDescent="0.2">
      <c r="A159" s="583" t="s">
        <v>59</v>
      </c>
      <c r="B159" s="584"/>
      <c r="C159" s="585"/>
      <c r="D159" s="586" t="s">
        <v>8</v>
      </c>
      <c r="E159" s="589" t="s">
        <v>9</v>
      </c>
      <c r="F159" s="565" t="s">
        <v>68</v>
      </c>
      <c r="G159" s="578" t="s">
        <v>6</v>
      </c>
      <c r="H159" s="521" t="s">
        <v>10</v>
      </c>
      <c r="I159" s="521" t="s">
        <v>11</v>
      </c>
      <c r="J159" s="521" t="s">
        <v>12</v>
      </c>
      <c r="K159" s="575" t="s">
        <v>62</v>
      </c>
      <c r="L159" s="612" t="s">
        <v>23</v>
      </c>
      <c r="M159" s="613"/>
      <c r="N159" s="613"/>
      <c r="O159" s="614"/>
      <c r="P159" s="612" t="s">
        <v>24</v>
      </c>
      <c r="Q159" s="613"/>
      <c r="R159" s="613"/>
      <c r="S159" s="614"/>
      <c r="T159" s="691" t="s">
        <v>25</v>
      </c>
      <c r="U159" s="627"/>
      <c r="V159" s="627"/>
      <c r="W159" s="628"/>
      <c r="X159" s="691" t="s">
        <v>26</v>
      </c>
      <c r="Y159" s="627"/>
      <c r="Z159" s="627"/>
      <c r="AA159" s="628"/>
      <c r="AB159" s="691" t="s">
        <v>27</v>
      </c>
      <c r="AC159" s="627"/>
      <c r="AD159" s="627"/>
      <c r="AE159" s="628"/>
      <c r="AF159" s="691" t="s">
        <v>28</v>
      </c>
      <c r="AG159" s="627"/>
      <c r="AH159" s="627"/>
      <c r="AI159" s="628"/>
      <c r="AJ159" s="691" t="s">
        <v>29</v>
      </c>
      <c r="AK159" s="627"/>
      <c r="AL159" s="627"/>
      <c r="AM159" s="628"/>
      <c r="AN159" s="612" t="s">
        <v>109</v>
      </c>
      <c r="AO159" s="613"/>
      <c r="AP159" s="613"/>
      <c r="AQ159" s="614"/>
    </row>
    <row r="160" spans="1:45" ht="18" customHeight="1" x14ac:dyDescent="0.2">
      <c r="A160" s="583"/>
      <c r="B160" s="584"/>
      <c r="C160" s="585"/>
      <c r="D160" s="587"/>
      <c r="E160" s="589"/>
      <c r="F160" s="591"/>
      <c r="G160" s="578"/>
      <c r="H160" s="521"/>
      <c r="I160" s="521"/>
      <c r="J160" s="521"/>
      <c r="K160" s="575"/>
      <c r="L160" s="567" t="s">
        <v>10</v>
      </c>
      <c r="M160" s="555" t="s">
        <v>11</v>
      </c>
      <c r="N160" s="557" t="s">
        <v>13</v>
      </c>
      <c r="O160" s="565" t="s">
        <v>66</v>
      </c>
      <c r="P160" s="567" t="s">
        <v>10</v>
      </c>
      <c r="Q160" s="555" t="s">
        <v>11</v>
      </c>
      <c r="R160" s="557" t="s">
        <v>13</v>
      </c>
      <c r="S160" s="565" t="s">
        <v>66</v>
      </c>
      <c r="T160" s="567" t="s">
        <v>10</v>
      </c>
      <c r="U160" s="555" t="s">
        <v>11</v>
      </c>
      <c r="V160" s="557" t="s">
        <v>13</v>
      </c>
      <c r="W160" s="565" t="s">
        <v>66</v>
      </c>
      <c r="X160" s="567" t="s">
        <v>10</v>
      </c>
      <c r="Y160" s="555" t="s">
        <v>11</v>
      </c>
      <c r="Z160" s="557" t="s">
        <v>13</v>
      </c>
      <c r="AA160" s="565" t="s">
        <v>66</v>
      </c>
      <c r="AB160" s="567" t="s">
        <v>10</v>
      </c>
      <c r="AC160" s="555" t="s">
        <v>11</v>
      </c>
      <c r="AD160" s="557" t="s">
        <v>13</v>
      </c>
      <c r="AE160" s="565" t="s">
        <v>66</v>
      </c>
      <c r="AF160" s="567" t="s">
        <v>10</v>
      </c>
      <c r="AG160" s="555" t="s">
        <v>11</v>
      </c>
      <c r="AH160" s="557" t="s">
        <v>13</v>
      </c>
      <c r="AI160" s="565" t="s">
        <v>66</v>
      </c>
      <c r="AJ160" s="567" t="s">
        <v>10</v>
      </c>
      <c r="AK160" s="555" t="s">
        <v>11</v>
      </c>
      <c r="AL160" s="557" t="s">
        <v>13</v>
      </c>
      <c r="AM160" s="565" t="s">
        <v>66</v>
      </c>
      <c r="AN160" s="567" t="s">
        <v>10</v>
      </c>
      <c r="AO160" s="555" t="s">
        <v>11</v>
      </c>
      <c r="AP160" s="557" t="s">
        <v>13</v>
      </c>
      <c r="AQ160" s="565" t="s">
        <v>66</v>
      </c>
    </row>
    <row r="161" spans="1:45" ht="18" customHeight="1" thickBot="1" x14ac:dyDescent="0.25">
      <c r="A161" s="583"/>
      <c r="B161" s="584"/>
      <c r="C161" s="585"/>
      <c r="D161" s="588"/>
      <c r="E161" s="590"/>
      <c r="F161" s="566"/>
      <c r="G161" s="579"/>
      <c r="H161" s="522"/>
      <c r="I161" s="522"/>
      <c r="J161" s="522"/>
      <c r="K161" s="576"/>
      <c r="L161" s="568"/>
      <c r="M161" s="556"/>
      <c r="N161" s="558"/>
      <c r="O161" s="566"/>
      <c r="P161" s="568"/>
      <c r="Q161" s="556"/>
      <c r="R161" s="558"/>
      <c r="S161" s="566"/>
      <c r="T161" s="568"/>
      <c r="U161" s="556"/>
      <c r="V161" s="558"/>
      <c r="W161" s="566"/>
      <c r="X161" s="568"/>
      <c r="Y161" s="556"/>
      <c r="Z161" s="558"/>
      <c r="AA161" s="566"/>
      <c r="AB161" s="568"/>
      <c r="AC161" s="556"/>
      <c r="AD161" s="558"/>
      <c r="AE161" s="566"/>
      <c r="AF161" s="568"/>
      <c r="AG161" s="556"/>
      <c r="AH161" s="558"/>
      <c r="AI161" s="566"/>
      <c r="AJ161" s="568"/>
      <c r="AK161" s="556"/>
      <c r="AL161" s="558"/>
      <c r="AM161" s="566"/>
      <c r="AN161" s="568"/>
      <c r="AO161" s="556"/>
      <c r="AP161" s="558"/>
      <c r="AQ161" s="566"/>
    </row>
    <row r="162" spans="1:45" ht="18" customHeight="1" x14ac:dyDescent="0.2">
      <c r="A162" s="583"/>
      <c r="B162" s="584"/>
      <c r="C162" s="585"/>
      <c r="D162" s="696">
        <f>SUM(D50+D157+D97)</f>
        <v>14</v>
      </c>
      <c r="E162" s="697">
        <f>SUM(E50+E157+E97)</f>
        <v>69</v>
      </c>
      <c r="F162" s="636">
        <f>SUM(F97+F157+F50)</f>
        <v>141</v>
      </c>
      <c r="G162" s="698">
        <f>SUM(G157+G97+G50)</f>
        <v>1032</v>
      </c>
      <c r="H162" s="697">
        <f>SUM(H50+H157+H97)</f>
        <v>480</v>
      </c>
      <c r="I162" s="697">
        <f>SUM(I50+I157+I97)</f>
        <v>112</v>
      </c>
      <c r="J162" s="697">
        <f>SUM(J50+J157+J97)</f>
        <v>256</v>
      </c>
      <c r="K162" s="694">
        <f>SUM(K50+K157+K97)</f>
        <v>184</v>
      </c>
      <c r="L162" s="466">
        <f t="shared" ref="L162:AQ162" si="22">SUM(L97+L157+L50)</f>
        <v>104</v>
      </c>
      <c r="M162" s="467">
        <f t="shared" si="22"/>
        <v>16</v>
      </c>
      <c r="N162" s="467">
        <f t="shared" si="22"/>
        <v>64</v>
      </c>
      <c r="O162" s="468">
        <f t="shared" si="22"/>
        <v>16</v>
      </c>
      <c r="P162" s="466">
        <f t="shared" si="22"/>
        <v>96</v>
      </c>
      <c r="Q162" s="467">
        <f t="shared" si="22"/>
        <v>40</v>
      </c>
      <c r="R162" s="467">
        <f t="shared" si="22"/>
        <v>64</v>
      </c>
      <c r="S162" s="468">
        <f t="shared" si="22"/>
        <v>0</v>
      </c>
      <c r="T162" s="466">
        <f t="shared" si="22"/>
        <v>48</v>
      </c>
      <c r="U162" s="467">
        <f t="shared" si="22"/>
        <v>40</v>
      </c>
      <c r="V162" s="467">
        <f t="shared" si="22"/>
        <v>48</v>
      </c>
      <c r="W162" s="469">
        <f t="shared" si="22"/>
        <v>24</v>
      </c>
      <c r="X162" s="466">
        <f t="shared" si="22"/>
        <v>80</v>
      </c>
      <c r="Y162" s="467">
        <f t="shared" si="22"/>
        <v>0</v>
      </c>
      <c r="Z162" s="467">
        <f t="shared" si="22"/>
        <v>32</v>
      </c>
      <c r="AA162" s="468">
        <f t="shared" si="22"/>
        <v>88</v>
      </c>
      <c r="AB162" s="466">
        <f t="shared" si="22"/>
        <v>88</v>
      </c>
      <c r="AC162" s="467">
        <f t="shared" si="22"/>
        <v>0</v>
      </c>
      <c r="AD162" s="467">
        <f t="shared" si="22"/>
        <v>24</v>
      </c>
      <c r="AE162" s="468">
        <f t="shared" si="22"/>
        <v>32</v>
      </c>
      <c r="AF162" s="466">
        <f t="shared" si="22"/>
        <v>40</v>
      </c>
      <c r="AG162" s="467">
        <f t="shared" si="22"/>
        <v>16</v>
      </c>
      <c r="AH162" s="467">
        <f t="shared" si="22"/>
        <v>24</v>
      </c>
      <c r="AI162" s="468">
        <f t="shared" si="22"/>
        <v>24</v>
      </c>
      <c r="AJ162" s="466">
        <f t="shared" si="22"/>
        <v>0</v>
      </c>
      <c r="AK162" s="467">
        <f t="shared" si="22"/>
        <v>0</v>
      </c>
      <c r="AL162" s="467">
        <f t="shared" si="22"/>
        <v>0</v>
      </c>
      <c r="AM162" s="468">
        <f t="shared" si="22"/>
        <v>0</v>
      </c>
      <c r="AN162" s="466">
        <f t="shared" si="22"/>
        <v>24</v>
      </c>
      <c r="AO162" s="467">
        <f t="shared" si="22"/>
        <v>0</v>
      </c>
      <c r="AP162" s="467">
        <f t="shared" si="22"/>
        <v>0</v>
      </c>
      <c r="AQ162" s="469">
        <f t="shared" si="22"/>
        <v>0</v>
      </c>
      <c r="AS162" s="33" t="s">
        <v>70</v>
      </c>
    </row>
    <row r="163" spans="1:45" ht="18" customHeight="1" thickBot="1" x14ac:dyDescent="0.25">
      <c r="A163" s="583"/>
      <c r="B163" s="584"/>
      <c r="C163" s="585"/>
      <c r="D163" s="635"/>
      <c r="E163" s="633"/>
      <c r="F163" s="637"/>
      <c r="G163" s="579"/>
      <c r="H163" s="699"/>
      <c r="I163" s="699"/>
      <c r="J163" s="699"/>
      <c r="K163" s="695"/>
      <c r="L163" s="616">
        <f>SUM(L162:O162)</f>
        <v>200</v>
      </c>
      <c r="M163" s="616"/>
      <c r="N163" s="616"/>
      <c r="O163" s="617"/>
      <c r="P163" s="616">
        <f>SUM(P162:S162)</f>
        <v>200</v>
      </c>
      <c r="Q163" s="616"/>
      <c r="R163" s="616"/>
      <c r="S163" s="617"/>
      <c r="T163" s="616">
        <f>SUM(T162:W162)</f>
        <v>160</v>
      </c>
      <c r="U163" s="616"/>
      <c r="V163" s="616"/>
      <c r="W163" s="617"/>
      <c r="X163" s="616">
        <f>SUM(X162:AA162)</f>
        <v>200</v>
      </c>
      <c r="Y163" s="616"/>
      <c r="Z163" s="616"/>
      <c r="AA163" s="617"/>
      <c r="AB163" s="616">
        <f>SUM(AB162:AE162)</f>
        <v>144</v>
      </c>
      <c r="AC163" s="616"/>
      <c r="AD163" s="616"/>
      <c r="AE163" s="617"/>
      <c r="AF163" s="616">
        <f>SUM(AF162:AI162)</f>
        <v>104</v>
      </c>
      <c r="AG163" s="616"/>
      <c r="AH163" s="616"/>
      <c r="AI163" s="617"/>
      <c r="AJ163" s="616">
        <f>SUM(AJ162:AM162)</f>
        <v>0</v>
      </c>
      <c r="AK163" s="616"/>
      <c r="AL163" s="616"/>
      <c r="AM163" s="617"/>
      <c r="AN163" s="616">
        <f>SUM(AN162:AQ162)</f>
        <v>24</v>
      </c>
      <c r="AO163" s="616"/>
      <c r="AP163" s="616"/>
      <c r="AQ163" s="617"/>
      <c r="AS163" s="33">
        <f>SUM(L163:AQ163)</f>
        <v>1032</v>
      </c>
    </row>
    <row r="164" spans="1:45" ht="18" customHeight="1" x14ac:dyDescent="0.2">
      <c r="A164" s="583"/>
      <c r="B164" s="584"/>
      <c r="C164" s="585"/>
      <c r="D164" s="618" t="s">
        <v>30</v>
      </c>
      <c r="E164" s="619"/>
      <c r="F164" s="620"/>
      <c r="G164" s="626" t="s">
        <v>31</v>
      </c>
      <c r="H164" s="627"/>
      <c r="I164" s="627"/>
      <c r="J164" s="627"/>
      <c r="K164" s="628"/>
      <c r="L164" s="629">
        <f>1+L104</f>
        <v>3</v>
      </c>
      <c r="M164" s="630"/>
      <c r="N164" s="630"/>
      <c r="O164" s="631"/>
      <c r="P164" s="629">
        <f>P104</f>
        <v>2</v>
      </c>
      <c r="Q164" s="630"/>
      <c r="R164" s="630"/>
      <c r="S164" s="631"/>
      <c r="T164" s="629">
        <v>3</v>
      </c>
      <c r="U164" s="630"/>
      <c r="V164" s="630"/>
      <c r="W164" s="631"/>
      <c r="X164" s="629">
        <v>3</v>
      </c>
      <c r="Y164" s="630"/>
      <c r="Z164" s="630"/>
      <c r="AA164" s="631"/>
      <c r="AB164" s="629">
        <v>1</v>
      </c>
      <c r="AC164" s="630"/>
      <c r="AD164" s="630"/>
      <c r="AE164" s="631"/>
      <c r="AF164" s="629">
        <v>2</v>
      </c>
      <c r="AG164" s="630"/>
      <c r="AH164" s="630"/>
      <c r="AI164" s="631"/>
      <c r="AJ164" s="629">
        <v>0</v>
      </c>
      <c r="AK164" s="630"/>
      <c r="AL164" s="630"/>
      <c r="AM164" s="631"/>
      <c r="AN164" s="629">
        <v>0</v>
      </c>
      <c r="AO164" s="630"/>
      <c r="AP164" s="630"/>
      <c r="AQ164" s="631"/>
      <c r="AS164" s="33">
        <f>SUM(L164:AQ164)</f>
        <v>14</v>
      </c>
    </row>
    <row r="165" spans="1:45" ht="18" customHeight="1" x14ac:dyDescent="0.2">
      <c r="A165" s="583"/>
      <c r="B165" s="584"/>
      <c r="C165" s="585"/>
      <c r="D165" s="621"/>
      <c r="E165" s="584"/>
      <c r="F165" s="622"/>
      <c r="G165" s="643" t="s">
        <v>32</v>
      </c>
      <c r="H165" s="644"/>
      <c r="I165" s="644"/>
      <c r="J165" s="644"/>
      <c r="K165" s="645"/>
      <c r="L165" s="647">
        <f>4+L105</f>
        <v>10</v>
      </c>
      <c r="M165" s="648"/>
      <c r="N165" s="648"/>
      <c r="O165" s="649"/>
      <c r="P165" s="647">
        <f>6+P105</f>
        <v>11</v>
      </c>
      <c r="Q165" s="648"/>
      <c r="R165" s="648"/>
      <c r="S165" s="649"/>
      <c r="T165" s="647">
        <f>6+T105</f>
        <v>10</v>
      </c>
      <c r="U165" s="648"/>
      <c r="V165" s="648"/>
      <c r="W165" s="649"/>
      <c r="X165" s="647">
        <f>13+X105</f>
        <v>14</v>
      </c>
      <c r="Y165" s="648"/>
      <c r="Z165" s="648"/>
      <c r="AA165" s="649"/>
      <c r="AB165" s="647">
        <v>12</v>
      </c>
      <c r="AC165" s="648"/>
      <c r="AD165" s="648"/>
      <c r="AE165" s="649"/>
      <c r="AF165" s="647">
        <f>6+AF105</f>
        <v>7</v>
      </c>
      <c r="AG165" s="648"/>
      <c r="AH165" s="648"/>
      <c r="AI165" s="649"/>
      <c r="AJ165" s="647">
        <v>0</v>
      </c>
      <c r="AK165" s="648"/>
      <c r="AL165" s="648"/>
      <c r="AM165" s="649"/>
      <c r="AN165" s="647">
        <f>AN105</f>
        <v>3</v>
      </c>
      <c r="AO165" s="648"/>
      <c r="AP165" s="648"/>
      <c r="AQ165" s="649"/>
      <c r="AS165" s="33">
        <f>SUM(L165:AQ165)</f>
        <v>67</v>
      </c>
    </row>
    <row r="166" spans="1:45" ht="18" customHeight="1" thickBot="1" x14ac:dyDescent="0.25">
      <c r="A166" s="583"/>
      <c r="B166" s="584"/>
      <c r="C166" s="585"/>
      <c r="D166" s="623"/>
      <c r="E166" s="624"/>
      <c r="F166" s="625"/>
      <c r="G166" s="643" t="s">
        <v>68</v>
      </c>
      <c r="H166" s="644"/>
      <c r="I166" s="644"/>
      <c r="J166" s="644"/>
      <c r="K166" s="645"/>
      <c r="L166" s="646">
        <v>26</v>
      </c>
      <c r="M166" s="646"/>
      <c r="N166" s="646"/>
      <c r="O166" s="646"/>
      <c r="P166" s="646">
        <v>25</v>
      </c>
      <c r="Q166" s="646"/>
      <c r="R166" s="646"/>
      <c r="S166" s="646"/>
      <c r="T166" s="606">
        <v>25</v>
      </c>
      <c r="U166" s="607"/>
      <c r="V166" s="607"/>
      <c r="W166" s="608"/>
      <c r="X166" s="646">
        <v>27</v>
      </c>
      <c r="Y166" s="646"/>
      <c r="Z166" s="646"/>
      <c r="AA166" s="646"/>
      <c r="AB166" s="646">
        <v>19</v>
      </c>
      <c r="AC166" s="646"/>
      <c r="AD166" s="646"/>
      <c r="AE166" s="646"/>
      <c r="AF166" s="646">
        <v>16</v>
      </c>
      <c r="AG166" s="646"/>
      <c r="AH166" s="646"/>
      <c r="AI166" s="646"/>
      <c r="AJ166" s="646">
        <v>0</v>
      </c>
      <c r="AK166" s="646"/>
      <c r="AL166" s="646"/>
      <c r="AM166" s="646"/>
      <c r="AN166" s="646">
        <v>3</v>
      </c>
      <c r="AO166" s="646"/>
      <c r="AP166" s="646"/>
      <c r="AQ166" s="646"/>
      <c r="AS166" s="33">
        <f>SUM(L166:AQ166)</f>
        <v>141</v>
      </c>
    </row>
    <row r="167" spans="1:45" ht="18" customHeight="1" x14ac:dyDescent="0.2">
      <c r="A167" s="101"/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3"/>
      <c r="Z167" s="102"/>
      <c r="AA167" s="102"/>
      <c r="AB167" s="102"/>
      <c r="AC167" s="102"/>
      <c r="AD167" s="98"/>
      <c r="AE167" s="99"/>
      <c r="AF167" s="104"/>
      <c r="AG167" s="102"/>
      <c r="AH167" s="102"/>
      <c r="AI167" s="102"/>
      <c r="AJ167" s="102"/>
      <c r="AK167" s="102"/>
      <c r="AL167" s="102"/>
      <c r="AM167" s="102"/>
      <c r="AN167" s="102"/>
      <c r="AO167" s="102"/>
      <c r="AP167" s="102"/>
      <c r="AQ167" s="105"/>
    </row>
    <row r="168" spans="1:45" ht="18" customHeight="1" x14ac:dyDescent="0.2">
      <c r="A168" s="106" t="s">
        <v>64</v>
      </c>
      <c r="B168" s="41"/>
      <c r="C168" s="107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8"/>
      <c r="R168" s="8"/>
      <c r="S168" s="8"/>
      <c r="T168" s="8"/>
      <c r="U168" s="8"/>
      <c r="V168" s="8"/>
      <c r="W168" s="8"/>
      <c r="X168" s="9"/>
      <c r="Y168" s="9"/>
      <c r="Z168" s="9"/>
      <c r="AA168" s="9"/>
      <c r="AB168" s="8"/>
      <c r="AC168" s="8"/>
      <c r="AD168" s="39"/>
      <c r="AE168" s="97"/>
      <c r="AF168" s="668" t="s">
        <v>328</v>
      </c>
      <c r="AG168" s="669"/>
      <c r="AH168" s="669"/>
      <c r="AI168" s="669"/>
      <c r="AJ168" s="669"/>
      <c r="AK168" s="669"/>
      <c r="AL168" s="669"/>
      <c r="AM168" s="669"/>
      <c r="AN168" s="669"/>
      <c r="AO168" s="669"/>
      <c r="AP168" s="669"/>
      <c r="AQ168" s="670"/>
    </row>
    <row r="169" spans="1:45" ht="18" customHeight="1" x14ac:dyDescent="0.2">
      <c r="A169" s="108"/>
      <c r="B169" s="107" t="s">
        <v>322</v>
      </c>
      <c r="C169" s="107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8"/>
      <c r="R169" s="8"/>
      <c r="S169" s="8"/>
      <c r="T169" s="8"/>
      <c r="U169" s="8"/>
      <c r="V169" s="8"/>
      <c r="W169" s="8"/>
      <c r="X169" s="9"/>
      <c r="Y169" s="9"/>
      <c r="Z169" s="9"/>
      <c r="AA169" s="9"/>
      <c r="AB169" s="8"/>
      <c r="AC169" s="8"/>
      <c r="AD169" s="39"/>
      <c r="AE169" s="97"/>
      <c r="AF169" s="28"/>
      <c r="AG169" s="47" t="s">
        <v>33</v>
      </c>
      <c r="AH169" s="7"/>
      <c r="AI169" s="9"/>
      <c r="AJ169" s="39"/>
      <c r="AK169" s="39"/>
      <c r="AL169" s="39"/>
      <c r="AM169" s="39"/>
      <c r="AN169" s="39"/>
      <c r="AO169" s="10"/>
      <c r="AP169" s="10"/>
      <c r="AQ169" s="27"/>
    </row>
    <row r="170" spans="1:45" ht="18" customHeight="1" x14ac:dyDescent="0.2">
      <c r="A170" s="108"/>
      <c r="B170" s="320" t="s">
        <v>185</v>
      </c>
      <c r="C170" s="320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8"/>
      <c r="R170" s="8"/>
      <c r="S170" s="8"/>
      <c r="T170" s="8"/>
      <c r="U170" s="8"/>
      <c r="V170" s="8"/>
      <c r="W170" s="8"/>
      <c r="X170" s="9"/>
      <c r="Y170" s="9"/>
      <c r="Z170" s="9"/>
      <c r="AA170" s="9"/>
      <c r="AB170" s="8"/>
      <c r="AC170" s="8"/>
      <c r="AD170" s="39"/>
      <c r="AE170" s="97"/>
      <c r="AF170" s="96"/>
      <c r="AG170" s="71" t="s">
        <v>34</v>
      </c>
      <c r="AH170" s="71" t="s">
        <v>35</v>
      </c>
      <c r="AI170" s="7"/>
      <c r="AJ170" s="11"/>
      <c r="AK170" s="109"/>
      <c r="AL170" s="39"/>
      <c r="AM170" s="39"/>
      <c r="AN170" s="109"/>
      <c r="AO170" s="109"/>
      <c r="AP170" s="109"/>
      <c r="AQ170" s="97"/>
    </row>
    <row r="171" spans="1:45" ht="18" customHeight="1" x14ac:dyDescent="0.2">
      <c r="A171" s="108"/>
      <c r="B171" s="320" t="s">
        <v>125</v>
      </c>
      <c r="C171" s="32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8"/>
      <c r="R171" s="8"/>
      <c r="S171" s="8"/>
      <c r="T171" s="8"/>
      <c r="U171" s="8"/>
      <c r="V171" s="8"/>
      <c r="W171" s="8"/>
      <c r="X171" s="9"/>
      <c r="Y171" s="9"/>
      <c r="Z171" s="9"/>
      <c r="AA171" s="9"/>
      <c r="AB171" s="39"/>
      <c r="AC171" s="39"/>
      <c r="AD171" s="39"/>
      <c r="AE171" s="97"/>
      <c r="AF171" s="96"/>
      <c r="AG171" s="70" t="s">
        <v>36</v>
      </c>
      <c r="AH171" s="70" t="s">
        <v>37</v>
      </c>
      <c r="AI171" s="72"/>
      <c r="AJ171" s="9"/>
      <c r="AK171" s="39"/>
      <c r="AL171" s="39"/>
      <c r="AM171" s="39"/>
      <c r="AN171" s="39"/>
      <c r="AO171" s="39"/>
      <c r="AP171" s="39"/>
      <c r="AQ171" s="110"/>
    </row>
    <row r="172" spans="1:45" ht="18" customHeight="1" x14ac:dyDescent="0.2">
      <c r="A172" s="108"/>
      <c r="B172" s="320" t="s">
        <v>307</v>
      </c>
      <c r="C172" s="291"/>
      <c r="D172" s="291"/>
      <c r="E172" s="60"/>
      <c r="F172" s="60"/>
      <c r="G172" s="60"/>
      <c r="H172" s="45"/>
      <c r="I172" s="44"/>
      <c r="J172" s="44"/>
      <c r="K172" s="44"/>
      <c r="L172" s="44"/>
      <c r="M172" s="44"/>
      <c r="N172" s="44"/>
      <c r="O172" s="44"/>
      <c r="P172" s="44"/>
      <c r="Q172" s="44"/>
      <c r="R172" s="26"/>
      <c r="S172" s="26"/>
      <c r="T172" s="26"/>
      <c r="U172" s="26"/>
      <c r="V172" s="26"/>
      <c r="W172" s="26"/>
      <c r="X172" s="26"/>
      <c r="Y172" s="26"/>
      <c r="Z172" s="39"/>
      <c r="AA172" s="26"/>
      <c r="AB172" s="39"/>
      <c r="AC172" s="39"/>
      <c r="AD172" s="39"/>
      <c r="AE172" s="97"/>
      <c r="AF172" s="96"/>
      <c r="AG172" s="71" t="s">
        <v>12</v>
      </c>
      <c r="AH172" s="76" t="s">
        <v>38</v>
      </c>
      <c r="AI172" s="73"/>
      <c r="AJ172" s="26"/>
      <c r="AK172" s="39"/>
      <c r="AL172" s="39"/>
      <c r="AM172" s="39"/>
      <c r="AN172" s="39"/>
      <c r="AO172" s="39"/>
      <c r="AP172" s="39"/>
      <c r="AQ172" s="97"/>
    </row>
    <row r="173" spans="1:45" ht="18" customHeight="1" x14ac:dyDescent="0.2">
      <c r="A173" s="108"/>
      <c r="B173" s="671" t="s">
        <v>308</v>
      </c>
      <c r="C173" s="671"/>
      <c r="D173" s="671"/>
      <c r="E173" s="671"/>
      <c r="F173" s="671"/>
      <c r="G173" s="671"/>
      <c r="H173" s="671"/>
      <c r="I173" s="45"/>
      <c r="J173" s="45"/>
      <c r="K173" s="45"/>
      <c r="L173" s="45"/>
      <c r="M173" s="46"/>
      <c r="N173" s="45"/>
      <c r="O173" s="45"/>
      <c r="P173" s="45"/>
      <c r="Q173" s="45"/>
      <c r="R173" s="45"/>
      <c r="S173" s="12"/>
      <c r="T173" s="12"/>
      <c r="U173" s="12"/>
      <c r="V173" s="12"/>
      <c r="W173" s="8"/>
      <c r="X173" s="8"/>
      <c r="Y173" s="8"/>
      <c r="Z173" s="39"/>
      <c r="AA173" s="8"/>
      <c r="AB173" s="39"/>
      <c r="AC173" s="39"/>
      <c r="AD173" s="39"/>
      <c r="AE173" s="97"/>
      <c r="AF173" s="96"/>
      <c r="AG173" s="71" t="s">
        <v>39</v>
      </c>
      <c r="AH173" s="71" t="s">
        <v>40</v>
      </c>
      <c r="AI173" s="72"/>
      <c r="AJ173" s="8"/>
      <c r="AK173" s="39"/>
      <c r="AL173" s="39"/>
      <c r="AM173" s="39"/>
      <c r="AN173" s="39"/>
      <c r="AO173" s="39"/>
      <c r="AP173" s="39"/>
      <c r="AQ173" s="97"/>
    </row>
    <row r="174" spans="1:45" ht="18" customHeight="1" x14ac:dyDescent="0.2">
      <c r="A174" s="108"/>
      <c r="B174" s="350" t="s">
        <v>323</v>
      </c>
      <c r="C174" s="107"/>
      <c r="D174" s="45"/>
      <c r="E174" s="45"/>
      <c r="F174" s="45"/>
      <c r="G174" s="45"/>
      <c r="H174" s="43"/>
      <c r="I174" s="43"/>
      <c r="J174" s="43"/>
      <c r="K174" s="43"/>
      <c r="L174" s="43"/>
      <c r="M174" s="43"/>
      <c r="N174" s="43"/>
      <c r="O174" s="43"/>
      <c r="P174" s="43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39"/>
      <c r="AC174" s="39"/>
      <c r="AD174" s="39"/>
      <c r="AE174" s="97"/>
      <c r="AF174" s="96"/>
      <c r="AG174" s="71" t="s">
        <v>41</v>
      </c>
      <c r="AH174" s="71" t="s">
        <v>42</v>
      </c>
      <c r="AI174" s="72"/>
      <c r="AJ174" s="8"/>
      <c r="AK174" s="39"/>
      <c r="AL174" s="39"/>
      <c r="AM174" s="39"/>
      <c r="AN174" s="39"/>
      <c r="AO174" s="39"/>
      <c r="AP174" s="39"/>
      <c r="AQ174" s="97"/>
    </row>
    <row r="175" spans="1:45" ht="18" customHeight="1" x14ac:dyDescent="0.2">
      <c r="A175" s="108"/>
      <c r="B175" s="350" t="s">
        <v>324</v>
      </c>
      <c r="C175" s="141"/>
      <c r="D175" s="45"/>
      <c r="E175" s="45"/>
      <c r="F175" s="45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8"/>
      <c r="R175" s="8"/>
      <c r="S175" s="8"/>
      <c r="T175" s="8"/>
      <c r="U175" s="8"/>
      <c r="V175" s="8"/>
      <c r="W175" s="8"/>
      <c r="X175" s="9"/>
      <c r="Y175" s="9"/>
      <c r="Z175" s="9"/>
      <c r="AA175" s="9"/>
      <c r="AB175" s="39"/>
      <c r="AC175" s="39"/>
      <c r="AD175" s="39"/>
      <c r="AE175" s="97"/>
      <c r="AF175" s="96"/>
      <c r="AG175" s="70" t="s">
        <v>43</v>
      </c>
      <c r="AH175" s="70" t="s">
        <v>44</v>
      </c>
      <c r="AI175" s="72"/>
      <c r="AJ175" s="9"/>
      <c r="AK175" s="39"/>
      <c r="AL175" s="39"/>
      <c r="AM175" s="39"/>
      <c r="AN175" s="39"/>
      <c r="AO175" s="39"/>
      <c r="AP175" s="39"/>
      <c r="AQ175" s="97"/>
    </row>
    <row r="176" spans="1:45" ht="18" customHeight="1" x14ac:dyDescent="0.2">
      <c r="A176" s="108"/>
      <c r="B176" s="349" t="s">
        <v>325</v>
      </c>
      <c r="C176" s="320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8"/>
      <c r="R176" s="8"/>
      <c r="S176" s="8"/>
      <c r="T176" s="8"/>
      <c r="U176" s="8"/>
      <c r="V176" s="8"/>
      <c r="W176" s="8"/>
      <c r="X176" s="9"/>
      <c r="Y176" s="9"/>
      <c r="Z176" s="9"/>
      <c r="AA176" s="9"/>
      <c r="AB176" s="39"/>
      <c r="AC176" s="39"/>
      <c r="AD176" s="39"/>
      <c r="AE176" s="97"/>
      <c r="AF176" s="96"/>
      <c r="AG176" s="111"/>
      <c r="AH176" s="70" t="s">
        <v>67</v>
      </c>
      <c r="AI176" s="72"/>
      <c r="AJ176" s="9"/>
      <c r="AK176" s="39"/>
      <c r="AL176" s="39"/>
      <c r="AM176" s="39"/>
      <c r="AN176" s="39"/>
      <c r="AO176" s="39"/>
      <c r="AP176" s="39"/>
      <c r="AQ176" s="97"/>
    </row>
    <row r="177" spans="1:43" ht="18" customHeight="1" thickBot="1" x14ac:dyDescent="0.25">
      <c r="A177" s="112"/>
      <c r="B177" s="13"/>
      <c r="C177" s="140"/>
      <c r="D177" s="13"/>
      <c r="E177" s="14"/>
      <c r="F177" s="14"/>
      <c r="G177" s="14"/>
      <c r="H177" s="14"/>
      <c r="I177" s="14"/>
      <c r="J177" s="14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5"/>
      <c r="Y177" s="38"/>
      <c r="Z177" s="113"/>
      <c r="AA177" s="113"/>
      <c r="AB177" s="113"/>
      <c r="AC177" s="113"/>
      <c r="AD177" s="38"/>
      <c r="AE177" s="74"/>
      <c r="AF177" s="672" t="s">
        <v>60</v>
      </c>
      <c r="AG177" s="673"/>
      <c r="AH177" s="674"/>
      <c r="AI177" s="674"/>
      <c r="AJ177" s="674"/>
      <c r="AK177" s="674"/>
      <c r="AL177" s="674"/>
      <c r="AM177" s="674"/>
      <c r="AN177" s="674"/>
      <c r="AO177" s="674"/>
      <c r="AP177" s="674"/>
      <c r="AQ177" s="675"/>
    </row>
    <row r="178" spans="1:43" ht="18" customHeight="1" x14ac:dyDescent="0.2">
      <c r="A178" s="497"/>
      <c r="B178" s="498"/>
      <c r="C178" s="499"/>
      <c r="D178" s="500" t="str">
        <f>D119</f>
        <v>PLAN  STUDIÓW  NR  VII</v>
      </c>
      <c r="E178" s="501"/>
      <c r="F178" s="501"/>
      <c r="G178" s="501"/>
      <c r="H178" s="501"/>
      <c r="I178" s="501"/>
      <c r="J178" s="501"/>
      <c r="K178" s="501"/>
      <c r="L178" s="501"/>
      <c r="M178" s="501"/>
      <c r="N178" s="501"/>
      <c r="O178" s="501"/>
      <c r="P178" s="501"/>
      <c r="Q178" s="501"/>
      <c r="R178" s="501"/>
      <c r="S178" s="501"/>
      <c r="T178" s="501"/>
      <c r="U178" s="501"/>
      <c r="V178" s="501"/>
      <c r="W178" s="501"/>
      <c r="X178" s="501"/>
      <c r="Y178" s="501"/>
      <c r="Z178" s="501"/>
      <c r="AA178" s="501"/>
      <c r="AB178" s="502"/>
      <c r="AC178" s="502"/>
      <c r="AD178" s="502"/>
      <c r="AE178" s="503"/>
      <c r="AF178" s="386"/>
      <c r="AG178" s="387"/>
      <c r="AH178" s="387"/>
      <c r="AI178" s="387"/>
      <c r="AJ178" s="387"/>
      <c r="AK178" s="387"/>
      <c r="AL178" s="387"/>
      <c r="AM178" s="387"/>
      <c r="AN178" s="387"/>
      <c r="AO178" s="387"/>
      <c r="AP178" s="387"/>
      <c r="AQ178" s="388"/>
    </row>
    <row r="179" spans="1:43" ht="18" customHeight="1" x14ac:dyDescent="0.2">
      <c r="A179" s="508" t="s">
        <v>190</v>
      </c>
      <c r="B179" s="509"/>
      <c r="C179" s="510"/>
      <c r="D179" s="504"/>
      <c r="E179" s="505"/>
      <c r="F179" s="505"/>
      <c r="G179" s="505"/>
      <c r="H179" s="505"/>
      <c r="I179" s="505"/>
      <c r="J179" s="505"/>
      <c r="K179" s="505"/>
      <c r="L179" s="505"/>
      <c r="M179" s="505"/>
      <c r="N179" s="505"/>
      <c r="O179" s="505"/>
      <c r="P179" s="505"/>
      <c r="Q179" s="505"/>
      <c r="R179" s="505"/>
      <c r="S179" s="505"/>
      <c r="T179" s="505"/>
      <c r="U179" s="505"/>
      <c r="V179" s="505"/>
      <c r="W179" s="505"/>
      <c r="X179" s="505"/>
      <c r="Y179" s="505"/>
      <c r="Z179" s="505"/>
      <c r="AA179" s="505"/>
      <c r="AB179" s="506"/>
      <c r="AC179" s="506"/>
      <c r="AD179" s="506"/>
      <c r="AE179" s="507"/>
      <c r="AF179" s="123"/>
      <c r="AG179" s="124"/>
      <c r="AH179" s="124"/>
      <c r="AI179" s="124"/>
      <c r="AJ179" s="124"/>
      <c r="AK179" s="124"/>
      <c r="AL179" s="124"/>
      <c r="AM179" s="124"/>
      <c r="AN179" s="124"/>
      <c r="AO179" s="124"/>
      <c r="AP179" s="124"/>
      <c r="AQ179" s="125"/>
    </row>
    <row r="180" spans="1:43" ht="18" customHeight="1" x14ac:dyDescent="0.2">
      <c r="A180" s="508" t="s">
        <v>293</v>
      </c>
      <c r="B180" s="511"/>
      <c r="C180" s="512"/>
      <c r="D180" s="176"/>
      <c r="E180" s="177"/>
      <c r="F180" s="177"/>
      <c r="G180" s="177"/>
      <c r="H180" s="178"/>
      <c r="I180" s="177"/>
      <c r="J180" s="177"/>
      <c r="K180" s="177"/>
      <c r="L180" s="175"/>
      <c r="M180" s="304"/>
      <c r="N180" s="304"/>
      <c r="O180" s="304"/>
      <c r="P180" s="304"/>
      <c r="Q180" s="304"/>
      <c r="R180" s="304"/>
      <c r="S180" s="304"/>
      <c r="T180" s="304"/>
      <c r="U180" s="304"/>
      <c r="V180" s="304"/>
      <c r="W180" s="304"/>
      <c r="X180" s="304"/>
      <c r="Y180" s="304"/>
      <c r="Z180" s="304"/>
      <c r="AA180" s="304"/>
      <c r="AB180" s="305"/>
      <c r="AC180" s="305"/>
      <c r="AD180" s="305"/>
      <c r="AE180" s="305"/>
      <c r="AF180" s="123"/>
      <c r="AG180" s="124"/>
      <c r="AH180" s="124"/>
      <c r="AI180" s="124"/>
      <c r="AJ180" s="124"/>
      <c r="AK180" s="124"/>
      <c r="AL180" s="124"/>
      <c r="AM180" s="124"/>
      <c r="AN180" s="124"/>
      <c r="AO180" s="124"/>
      <c r="AP180" s="124"/>
      <c r="AQ180" s="125"/>
    </row>
    <row r="181" spans="1:43" ht="18" customHeight="1" x14ac:dyDescent="0.2">
      <c r="A181" s="508"/>
      <c r="B181" s="509"/>
      <c r="C181" s="510"/>
      <c r="D181" s="176" t="s">
        <v>188</v>
      </c>
      <c r="E181" s="177"/>
      <c r="F181" s="177"/>
      <c r="G181" s="177"/>
      <c r="H181" s="178" t="s">
        <v>338</v>
      </c>
      <c r="I181" s="177"/>
      <c r="J181" s="177"/>
      <c r="K181" s="177"/>
      <c r="L181" s="175"/>
      <c r="M181" s="304"/>
      <c r="N181" s="304"/>
      <c r="O181" s="304"/>
      <c r="P181" s="304"/>
      <c r="Q181" s="304"/>
      <c r="R181" s="304"/>
      <c r="S181" s="304"/>
      <c r="T181" s="304"/>
      <c r="U181" s="304"/>
      <c r="V181" s="304"/>
      <c r="W181" s="304"/>
      <c r="X181" s="304"/>
      <c r="Y181" s="127"/>
      <c r="Z181" s="126"/>
      <c r="AA181" s="126"/>
      <c r="AB181" s="128"/>
      <c r="AC181" s="126"/>
      <c r="AD181" s="126"/>
      <c r="AE181" s="126"/>
      <c r="AF181" s="123"/>
      <c r="AG181" s="124"/>
      <c r="AH181" s="124"/>
      <c r="AI181" s="124"/>
      <c r="AJ181" s="124"/>
      <c r="AK181" s="124"/>
      <c r="AL181" s="124"/>
      <c r="AM181" s="124"/>
      <c r="AN181" s="124"/>
      <c r="AO181" s="124"/>
      <c r="AP181" s="124"/>
      <c r="AQ181" s="125"/>
    </row>
    <row r="182" spans="1:43" ht="18" customHeight="1" x14ac:dyDescent="0.2">
      <c r="A182" s="548" t="s">
        <v>69</v>
      </c>
      <c r="B182" s="509"/>
      <c r="C182" s="510"/>
      <c r="D182" s="126" t="s">
        <v>72</v>
      </c>
      <c r="E182" s="358"/>
      <c r="F182" s="358"/>
      <c r="G182" s="358"/>
      <c r="H182" s="127" t="s">
        <v>121</v>
      </c>
      <c r="I182" s="127"/>
      <c r="J182" s="128"/>
      <c r="K182" s="296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6"/>
      <c r="AA182" s="126"/>
      <c r="AB182" s="128"/>
      <c r="AC182" s="294"/>
      <c r="AD182" s="294"/>
      <c r="AE182" s="294"/>
      <c r="AF182" s="123"/>
      <c r="AG182" s="124"/>
      <c r="AH182" s="124"/>
      <c r="AI182" s="124"/>
      <c r="AJ182" s="124"/>
      <c r="AK182" s="124"/>
      <c r="AL182" s="124"/>
      <c r="AM182" s="124"/>
      <c r="AN182" s="124"/>
      <c r="AO182" s="124"/>
      <c r="AP182" s="124"/>
      <c r="AQ182" s="125"/>
    </row>
    <row r="183" spans="1:43" ht="18" customHeight="1" x14ac:dyDescent="0.2">
      <c r="A183" s="549" t="s">
        <v>123</v>
      </c>
      <c r="B183" s="550"/>
      <c r="C183" s="551"/>
      <c r="D183" s="126" t="s">
        <v>71</v>
      </c>
      <c r="E183" s="358"/>
      <c r="F183" s="358"/>
      <c r="G183" s="126"/>
      <c r="H183" s="127" t="s">
        <v>122</v>
      </c>
      <c r="I183" s="127"/>
      <c r="J183" s="128"/>
      <c r="K183" s="127"/>
      <c r="L183" s="127"/>
      <c r="M183" s="124"/>
      <c r="N183" s="296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6"/>
      <c r="AA183" s="126"/>
      <c r="AB183" s="128"/>
      <c r="AC183" s="294"/>
      <c r="AD183" s="294"/>
      <c r="AE183" s="294"/>
      <c r="AF183" s="123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5"/>
    </row>
    <row r="184" spans="1:43" ht="18" customHeight="1" x14ac:dyDescent="0.2">
      <c r="A184" s="548" t="s">
        <v>65</v>
      </c>
      <c r="B184" s="509"/>
      <c r="C184" s="510"/>
      <c r="D184" s="126" t="s">
        <v>0</v>
      </c>
      <c r="E184" s="126"/>
      <c r="F184" s="126"/>
      <c r="G184" s="126"/>
      <c r="H184" s="127" t="s">
        <v>73</v>
      </c>
      <c r="I184" s="127"/>
      <c r="J184" s="128"/>
      <c r="K184" s="127"/>
      <c r="L184" s="127"/>
      <c r="M184" s="127"/>
      <c r="N184" s="296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6"/>
      <c r="AA184" s="126"/>
      <c r="AB184" s="128"/>
      <c r="AC184" s="126"/>
      <c r="AD184" s="126"/>
      <c r="AE184" s="126"/>
      <c r="AF184" s="123"/>
      <c r="AG184" s="124"/>
      <c r="AH184" s="124"/>
      <c r="AI184" s="124"/>
      <c r="AJ184" s="124"/>
      <c r="AK184" s="124"/>
      <c r="AL184" s="124"/>
      <c r="AM184" s="124"/>
      <c r="AN184" s="124"/>
      <c r="AO184" s="124"/>
      <c r="AP184" s="124"/>
      <c r="AQ184" s="125"/>
    </row>
    <row r="185" spans="1:43" ht="18" customHeight="1" x14ac:dyDescent="0.2">
      <c r="A185" s="292"/>
      <c r="B185" s="284"/>
      <c r="C185" s="285"/>
      <c r="D185" s="132"/>
      <c r="E185" s="126"/>
      <c r="F185" s="126"/>
      <c r="G185" s="126"/>
      <c r="H185" s="127"/>
      <c r="I185" s="127"/>
      <c r="J185" s="128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6"/>
      <c r="AA185" s="126"/>
      <c r="AB185" s="128"/>
      <c r="AC185" s="126"/>
      <c r="AD185" s="126"/>
      <c r="AE185" s="126"/>
      <c r="AF185" s="650" t="s">
        <v>336</v>
      </c>
      <c r="AG185" s="651"/>
      <c r="AH185" s="651"/>
      <c r="AI185" s="651"/>
      <c r="AJ185" s="651"/>
      <c r="AK185" s="651"/>
      <c r="AL185" s="651"/>
      <c r="AM185" s="651"/>
      <c r="AN185" s="651"/>
      <c r="AO185" s="651"/>
      <c r="AP185" s="651"/>
      <c r="AQ185" s="652"/>
    </row>
    <row r="186" spans="1:43" ht="18" customHeight="1" x14ac:dyDescent="0.2">
      <c r="A186" s="292"/>
      <c r="B186" s="284"/>
      <c r="C186" s="285"/>
      <c r="D186" s="132"/>
      <c r="E186" s="126"/>
      <c r="F186" s="126"/>
      <c r="G186" s="126"/>
      <c r="H186" s="127"/>
      <c r="I186" s="127"/>
      <c r="J186" s="128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6"/>
      <c r="AA186" s="126"/>
      <c r="AB186" s="128"/>
      <c r="AC186" s="126"/>
      <c r="AD186" s="126"/>
      <c r="AE186" s="126"/>
      <c r="AF186" s="650" t="s">
        <v>337</v>
      </c>
      <c r="AG186" s="651"/>
      <c r="AH186" s="651"/>
      <c r="AI186" s="651"/>
      <c r="AJ186" s="651"/>
      <c r="AK186" s="651"/>
      <c r="AL186" s="651"/>
      <c r="AM186" s="651"/>
      <c r="AN186" s="651"/>
      <c r="AO186" s="651"/>
      <c r="AP186" s="651"/>
      <c r="AQ186" s="652"/>
    </row>
    <row r="187" spans="1:43" ht="18" customHeight="1" thickBot="1" x14ac:dyDescent="0.25">
      <c r="A187" s="702"/>
      <c r="B187" s="703"/>
      <c r="C187" s="704"/>
      <c r="D187" s="100"/>
      <c r="E187" s="35"/>
      <c r="F187" s="35"/>
      <c r="G187" s="35"/>
      <c r="H187" s="127"/>
      <c r="I187" s="127"/>
      <c r="J187" s="128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32"/>
      <c r="V187" s="32"/>
      <c r="W187" s="32"/>
      <c r="X187" s="32"/>
      <c r="Y187" s="32"/>
      <c r="Z187" s="34"/>
      <c r="AA187" s="34"/>
      <c r="AB187" s="35"/>
      <c r="AC187" s="82"/>
      <c r="AD187" s="82"/>
      <c r="AE187" s="82"/>
      <c r="AF187" s="391"/>
      <c r="AG187" s="392"/>
      <c r="AH187" s="392"/>
      <c r="AI187" s="392"/>
      <c r="AJ187" s="392"/>
      <c r="AK187" s="392"/>
      <c r="AL187" s="392"/>
      <c r="AM187" s="392"/>
      <c r="AN187" s="392"/>
      <c r="AO187" s="392"/>
      <c r="AP187" s="392"/>
      <c r="AQ187" s="393"/>
    </row>
    <row r="188" spans="1:43" ht="6.75" customHeight="1" thickBot="1" x14ac:dyDescent="0.25">
      <c r="A188" s="136"/>
      <c r="B188" s="306"/>
      <c r="C188" s="306"/>
      <c r="D188" s="287"/>
      <c r="E188" s="287"/>
      <c r="F188" s="287"/>
      <c r="G188" s="287"/>
      <c r="H188" s="287"/>
      <c r="I188" s="287"/>
      <c r="J188" s="287"/>
      <c r="K188" s="137"/>
      <c r="L188" s="137"/>
      <c r="M188" s="137"/>
      <c r="N188" s="137"/>
      <c r="O188" s="137"/>
      <c r="P188" s="137"/>
      <c r="Q188" s="137"/>
      <c r="R188" s="137"/>
      <c r="S188" s="137"/>
      <c r="T188" s="137"/>
      <c r="U188" s="137"/>
      <c r="V188" s="137"/>
      <c r="W188" s="137"/>
      <c r="X188" s="137"/>
      <c r="Y188" s="137"/>
      <c r="Z188" s="138"/>
      <c r="AA188" s="138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  <c r="AP188" s="287"/>
      <c r="AQ188" s="287"/>
    </row>
    <row r="189" spans="1:43" ht="18" customHeight="1" x14ac:dyDescent="0.2">
      <c r="A189" s="705" t="s">
        <v>46</v>
      </c>
      <c r="B189" s="656" t="s">
        <v>2</v>
      </c>
      <c r="C189" s="708"/>
      <c r="D189" s="533" t="s">
        <v>3</v>
      </c>
      <c r="E189" s="533"/>
      <c r="F189" s="534"/>
      <c r="G189" s="540" t="s">
        <v>4</v>
      </c>
      <c r="H189" s="539"/>
      <c r="I189" s="539"/>
      <c r="J189" s="539"/>
      <c r="K189" s="539"/>
      <c r="L189" s="540" t="s">
        <v>56</v>
      </c>
      <c r="M189" s="541"/>
      <c r="N189" s="541"/>
      <c r="O189" s="541"/>
      <c r="P189" s="541"/>
      <c r="Q189" s="541"/>
      <c r="R189" s="541"/>
      <c r="S189" s="541"/>
      <c r="T189" s="541"/>
      <c r="U189" s="541"/>
      <c r="V189" s="541"/>
      <c r="W189" s="541"/>
      <c r="X189" s="541"/>
      <c r="Y189" s="541"/>
      <c r="Z189" s="541"/>
      <c r="AA189" s="541"/>
      <c r="AB189" s="541"/>
      <c r="AC189" s="541"/>
      <c r="AD189" s="541"/>
      <c r="AE189" s="541"/>
      <c r="AF189" s="541"/>
      <c r="AG189" s="541"/>
      <c r="AH189" s="541"/>
      <c r="AI189" s="541"/>
      <c r="AJ189" s="541"/>
      <c r="AK189" s="541"/>
      <c r="AL189" s="541"/>
      <c r="AM189" s="541"/>
      <c r="AN189" s="541"/>
      <c r="AO189" s="541"/>
      <c r="AP189" s="541"/>
      <c r="AQ189" s="542"/>
    </row>
    <row r="190" spans="1:43" ht="18" customHeight="1" x14ac:dyDescent="0.2">
      <c r="A190" s="706"/>
      <c r="B190" s="658"/>
      <c r="C190" s="709"/>
      <c r="D190" s="536"/>
      <c r="E190" s="536"/>
      <c r="F190" s="537"/>
      <c r="G190" s="684" t="s">
        <v>6</v>
      </c>
      <c r="H190" s="521" t="s">
        <v>7</v>
      </c>
      <c r="I190" s="521"/>
      <c r="J190" s="521"/>
      <c r="K190" s="575"/>
      <c r="L190" s="543" t="s">
        <v>23</v>
      </c>
      <c r="M190" s="521"/>
      <c r="N190" s="521"/>
      <c r="O190" s="544"/>
      <c r="P190" s="543" t="s">
        <v>24</v>
      </c>
      <c r="Q190" s="521"/>
      <c r="R190" s="521"/>
      <c r="S190" s="544"/>
      <c r="T190" s="545" t="s">
        <v>25</v>
      </c>
      <c r="U190" s="546"/>
      <c r="V190" s="546"/>
      <c r="W190" s="547"/>
      <c r="X190" s="545" t="s">
        <v>26</v>
      </c>
      <c r="Y190" s="546"/>
      <c r="Z190" s="546"/>
      <c r="AA190" s="547"/>
      <c r="AB190" s="545" t="s">
        <v>27</v>
      </c>
      <c r="AC190" s="546"/>
      <c r="AD190" s="546"/>
      <c r="AE190" s="547"/>
      <c r="AF190" s="545" t="s">
        <v>28</v>
      </c>
      <c r="AG190" s="546"/>
      <c r="AH190" s="546"/>
      <c r="AI190" s="547"/>
      <c r="AJ190" s="545" t="s">
        <v>29</v>
      </c>
      <c r="AK190" s="546"/>
      <c r="AL190" s="546"/>
      <c r="AM190" s="547"/>
      <c r="AN190" s="543" t="s">
        <v>109</v>
      </c>
      <c r="AO190" s="521"/>
      <c r="AP190" s="521"/>
      <c r="AQ190" s="544"/>
    </row>
    <row r="191" spans="1:43" ht="18" customHeight="1" x14ac:dyDescent="0.2">
      <c r="A191" s="706"/>
      <c r="B191" s="658"/>
      <c r="C191" s="709"/>
      <c r="D191" s="700" t="s">
        <v>8</v>
      </c>
      <c r="E191" s="515" t="s">
        <v>9</v>
      </c>
      <c r="F191" s="518" t="s">
        <v>68</v>
      </c>
      <c r="G191" s="592"/>
      <c r="H191" s="521" t="s">
        <v>10</v>
      </c>
      <c r="I191" s="521" t="s">
        <v>11</v>
      </c>
      <c r="J191" s="521" t="s">
        <v>12</v>
      </c>
      <c r="K191" s="575" t="s">
        <v>62</v>
      </c>
      <c r="L191" s="784" t="s">
        <v>342</v>
      </c>
      <c r="M191" s="785"/>
      <c r="N191" s="785"/>
      <c r="O191" s="785"/>
      <c r="P191" s="785"/>
      <c r="Q191" s="785"/>
      <c r="R191" s="785"/>
      <c r="S191" s="785"/>
      <c r="T191" s="785"/>
      <c r="U191" s="785"/>
      <c r="V191" s="785"/>
      <c r="W191" s="785"/>
      <c r="X191" s="785"/>
      <c r="Y191" s="785"/>
      <c r="Z191" s="785"/>
      <c r="AA191" s="785"/>
      <c r="AB191" s="785"/>
      <c r="AC191" s="785"/>
      <c r="AD191" s="785"/>
      <c r="AE191" s="785"/>
      <c r="AF191" s="785"/>
      <c r="AG191" s="785"/>
      <c r="AH191" s="785"/>
      <c r="AI191" s="785"/>
      <c r="AJ191" s="785"/>
      <c r="AK191" s="785"/>
      <c r="AL191" s="785"/>
      <c r="AM191" s="785"/>
      <c r="AN191" s="785"/>
      <c r="AO191" s="785"/>
      <c r="AP191" s="785"/>
      <c r="AQ191" s="786"/>
    </row>
    <row r="192" spans="1:43" ht="18" customHeight="1" x14ac:dyDescent="0.2">
      <c r="A192" s="706"/>
      <c r="B192" s="658"/>
      <c r="C192" s="709"/>
      <c r="D192" s="700"/>
      <c r="E192" s="516"/>
      <c r="F192" s="519"/>
      <c r="G192" s="592"/>
      <c r="H192" s="521"/>
      <c r="I192" s="521"/>
      <c r="J192" s="521"/>
      <c r="K192" s="575"/>
      <c r="L192" s="567" t="s">
        <v>10</v>
      </c>
      <c r="M192" s="555" t="s">
        <v>11</v>
      </c>
      <c r="N192" s="557" t="s">
        <v>13</v>
      </c>
      <c r="O192" s="565" t="s">
        <v>66</v>
      </c>
      <c r="P192" s="567" t="s">
        <v>10</v>
      </c>
      <c r="Q192" s="555" t="s">
        <v>11</v>
      </c>
      <c r="R192" s="557" t="s">
        <v>13</v>
      </c>
      <c r="S192" s="565" t="s">
        <v>66</v>
      </c>
      <c r="T192" s="567" t="s">
        <v>10</v>
      </c>
      <c r="U192" s="555" t="s">
        <v>11</v>
      </c>
      <c r="V192" s="557" t="s">
        <v>13</v>
      </c>
      <c r="W192" s="565" t="s">
        <v>66</v>
      </c>
      <c r="X192" s="567" t="s">
        <v>10</v>
      </c>
      <c r="Y192" s="555" t="s">
        <v>11</v>
      </c>
      <c r="Z192" s="557" t="s">
        <v>13</v>
      </c>
      <c r="AA192" s="565" t="s">
        <v>66</v>
      </c>
      <c r="AB192" s="567" t="s">
        <v>10</v>
      </c>
      <c r="AC192" s="555" t="s">
        <v>11</v>
      </c>
      <c r="AD192" s="557" t="s">
        <v>13</v>
      </c>
      <c r="AE192" s="565" t="s">
        <v>66</v>
      </c>
      <c r="AF192" s="567" t="s">
        <v>10</v>
      </c>
      <c r="AG192" s="555" t="s">
        <v>11</v>
      </c>
      <c r="AH192" s="557" t="s">
        <v>13</v>
      </c>
      <c r="AI192" s="565" t="s">
        <v>66</v>
      </c>
      <c r="AJ192" s="567" t="s">
        <v>10</v>
      </c>
      <c r="AK192" s="555" t="s">
        <v>11</v>
      </c>
      <c r="AL192" s="557" t="s">
        <v>13</v>
      </c>
      <c r="AM192" s="565" t="s">
        <v>66</v>
      </c>
      <c r="AN192" s="567" t="s">
        <v>10</v>
      </c>
      <c r="AO192" s="555" t="s">
        <v>11</v>
      </c>
      <c r="AP192" s="557" t="s">
        <v>13</v>
      </c>
      <c r="AQ192" s="565" t="s">
        <v>66</v>
      </c>
    </row>
    <row r="193" spans="1:43" ht="18" customHeight="1" thickBot="1" x14ac:dyDescent="0.25">
      <c r="A193" s="707"/>
      <c r="B193" s="660"/>
      <c r="C193" s="710"/>
      <c r="D193" s="701"/>
      <c r="E193" s="517"/>
      <c r="F193" s="520"/>
      <c r="G193" s="593"/>
      <c r="H193" s="522"/>
      <c r="I193" s="522"/>
      <c r="J193" s="522"/>
      <c r="K193" s="576"/>
      <c r="L193" s="568"/>
      <c r="M193" s="556"/>
      <c r="N193" s="558"/>
      <c r="O193" s="566"/>
      <c r="P193" s="568"/>
      <c r="Q193" s="556"/>
      <c r="R193" s="558"/>
      <c r="S193" s="566"/>
      <c r="T193" s="568"/>
      <c r="U193" s="556"/>
      <c r="V193" s="558"/>
      <c r="W193" s="566"/>
      <c r="X193" s="568"/>
      <c r="Y193" s="556"/>
      <c r="Z193" s="558"/>
      <c r="AA193" s="566"/>
      <c r="AB193" s="568"/>
      <c r="AC193" s="556"/>
      <c r="AD193" s="558"/>
      <c r="AE193" s="566"/>
      <c r="AF193" s="568"/>
      <c r="AG193" s="556"/>
      <c r="AH193" s="558"/>
      <c r="AI193" s="566"/>
      <c r="AJ193" s="568"/>
      <c r="AK193" s="556"/>
      <c r="AL193" s="558"/>
      <c r="AM193" s="566"/>
      <c r="AN193" s="568"/>
      <c r="AO193" s="556"/>
      <c r="AP193" s="558"/>
      <c r="AQ193" s="566"/>
    </row>
    <row r="194" spans="1:43" ht="18" customHeight="1" thickBot="1" x14ac:dyDescent="0.25">
      <c r="A194" s="280" t="s">
        <v>317</v>
      </c>
      <c r="B194" s="733" t="s">
        <v>318</v>
      </c>
      <c r="C194" s="733"/>
      <c r="D194" s="734"/>
      <c r="E194" s="734"/>
      <c r="F194" s="301"/>
      <c r="G194" s="301"/>
      <c r="H194" s="735"/>
      <c r="I194" s="735"/>
      <c r="J194" s="735"/>
      <c r="K194" s="735"/>
      <c r="L194" s="735"/>
      <c r="M194" s="735"/>
      <c r="N194" s="735"/>
      <c r="O194" s="735"/>
      <c r="P194" s="735"/>
      <c r="Q194" s="735"/>
      <c r="R194" s="735"/>
      <c r="S194" s="735"/>
      <c r="T194" s="735"/>
      <c r="U194" s="735"/>
      <c r="V194" s="735"/>
      <c r="W194" s="735"/>
      <c r="X194" s="735"/>
      <c r="Y194" s="735"/>
      <c r="Z194" s="735"/>
      <c r="AA194" s="735"/>
      <c r="AB194" s="735"/>
      <c r="AC194" s="735"/>
      <c r="AD194" s="735"/>
      <c r="AE194" s="735"/>
      <c r="AF194" s="735"/>
      <c r="AG194" s="735"/>
      <c r="AH194" s="735"/>
      <c r="AI194" s="735"/>
      <c r="AJ194" s="735"/>
      <c r="AK194" s="735"/>
      <c r="AL194" s="735"/>
      <c r="AM194" s="735"/>
      <c r="AN194" s="735"/>
      <c r="AO194" s="735"/>
      <c r="AP194" s="735"/>
      <c r="AQ194" s="736"/>
    </row>
    <row r="195" spans="1:43" ht="18" customHeight="1" thickBot="1" x14ac:dyDescent="0.25">
      <c r="A195" s="278"/>
      <c r="B195" s="278" t="s">
        <v>174</v>
      </c>
      <c r="C195" s="205" t="s">
        <v>179</v>
      </c>
      <c r="D195" s="711"/>
      <c r="E195" s="571"/>
      <c r="F195" s="571"/>
      <c r="G195" s="571"/>
      <c r="H195" s="571"/>
      <c r="I195" s="571"/>
      <c r="J195" s="571"/>
      <c r="K195" s="571"/>
      <c r="L195" s="571"/>
      <c r="M195" s="571"/>
      <c r="N195" s="571"/>
      <c r="O195" s="571"/>
      <c r="P195" s="571"/>
      <c r="Q195" s="571"/>
      <c r="R195" s="571"/>
      <c r="S195" s="571"/>
      <c r="T195" s="571"/>
      <c r="U195" s="571"/>
      <c r="V195" s="571"/>
      <c r="W195" s="571"/>
      <c r="X195" s="571"/>
      <c r="Y195" s="571"/>
      <c r="Z195" s="571"/>
      <c r="AA195" s="571"/>
      <c r="AB195" s="571"/>
      <c r="AC195" s="571"/>
      <c r="AD195" s="571"/>
      <c r="AE195" s="571"/>
      <c r="AF195" s="571"/>
      <c r="AG195" s="571"/>
      <c r="AH195" s="571"/>
      <c r="AI195" s="571"/>
      <c r="AJ195" s="571"/>
      <c r="AK195" s="571"/>
      <c r="AL195" s="571"/>
      <c r="AM195" s="571"/>
      <c r="AN195" s="571"/>
      <c r="AO195" s="571"/>
      <c r="AP195" s="571"/>
      <c r="AQ195" s="572"/>
    </row>
    <row r="196" spans="1:43" ht="18" customHeight="1" x14ac:dyDescent="0.2">
      <c r="A196" s="728">
        <v>1</v>
      </c>
      <c r="B196" s="182" t="s">
        <v>194</v>
      </c>
      <c r="C196" s="394" t="s">
        <v>194</v>
      </c>
      <c r="D196" s="729"/>
      <c r="E196" s="731">
        <v>2</v>
      </c>
      <c r="F196" s="713">
        <v>2</v>
      </c>
      <c r="G196" s="726">
        <v>16</v>
      </c>
      <c r="H196" s="724">
        <v>8</v>
      </c>
      <c r="I196" s="724"/>
      <c r="J196" s="724"/>
      <c r="K196" s="713">
        <v>8</v>
      </c>
      <c r="L196" s="118"/>
      <c r="M196" s="119"/>
      <c r="N196" s="119"/>
      <c r="O196" s="120"/>
      <c r="P196" s="405"/>
      <c r="Q196" s="119"/>
      <c r="R196" s="119"/>
      <c r="S196" s="120"/>
      <c r="T196" s="118"/>
      <c r="U196" s="119"/>
      <c r="V196" s="119"/>
      <c r="W196" s="120"/>
      <c r="X196" s="405"/>
      <c r="Y196" s="119"/>
      <c r="Z196" s="119"/>
      <c r="AA196" s="120"/>
      <c r="AB196" s="725">
        <v>8</v>
      </c>
      <c r="AC196" s="727"/>
      <c r="AD196" s="727"/>
      <c r="AE196" s="712">
        <v>8</v>
      </c>
      <c r="AF196" s="406"/>
      <c r="AG196" s="370"/>
      <c r="AH196" s="370"/>
      <c r="AI196" s="371"/>
      <c r="AJ196" s="406"/>
      <c r="AK196" s="370"/>
      <c r="AL196" s="370"/>
      <c r="AM196" s="371"/>
      <c r="AN196" s="406"/>
      <c r="AO196" s="370"/>
      <c r="AP196" s="370"/>
      <c r="AQ196" s="371"/>
    </row>
    <row r="197" spans="1:43" ht="18" customHeight="1" x14ac:dyDescent="0.2">
      <c r="A197" s="728"/>
      <c r="B197" s="184" t="s">
        <v>195</v>
      </c>
      <c r="C197" s="401" t="s">
        <v>197</v>
      </c>
      <c r="D197" s="729"/>
      <c r="E197" s="731"/>
      <c r="F197" s="713"/>
      <c r="G197" s="726"/>
      <c r="H197" s="724"/>
      <c r="I197" s="724"/>
      <c r="J197" s="724"/>
      <c r="K197" s="713"/>
      <c r="L197" s="368"/>
      <c r="M197" s="369"/>
      <c r="N197" s="369"/>
      <c r="O197" s="365"/>
      <c r="P197" s="265"/>
      <c r="Q197" s="369"/>
      <c r="R197" s="369"/>
      <c r="S197" s="365"/>
      <c r="T197" s="368"/>
      <c r="U197" s="369"/>
      <c r="V197" s="369"/>
      <c r="W197" s="365"/>
      <c r="X197" s="265"/>
      <c r="Y197" s="369"/>
      <c r="Z197" s="369"/>
      <c r="AA197" s="365"/>
      <c r="AB197" s="726"/>
      <c r="AC197" s="724"/>
      <c r="AD197" s="724"/>
      <c r="AE197" s="713"/>
      <c r="AF197" s="410"/>
      <c r="AG197" s="366"/>
      <c r="AH197" s="366"/>
      <c r="AI197" s="367"/>
      <c r="AJ197" s="410"/>
      <c r="AK197" s="366"/>
      <c r="AL197" s="366"/>
      <c r="AM197" s="367"/>
      <c r="AN197" s="410"/>
      <c r="AO197" s="366"/>
      <c r="AP197" s="366"/>
      <c r="AQ197" s="367"/>
    </row>
    <row r="198" spans="1:43" ht="18" customHeight="1" x14ac:dyDescent="0.2">
      <c r="A198" s="716"/>
      <c r="B198" s="185" t="s">
        <v>196</v>
      </c>
      <c r="C198" s="402" t="s">
        <v>198</v>
      </c>
      <c r="D198" s="730"/>
      <c r="E198" s="732"/>
      <c r="F198" s="714"/>
      <c r="G198" s="723"/>
      <c r="H198" s="720"/>
      <c r="I198" s="720"/>
      <c r="J198" s="720"/>
      <c r="K198" s="714"/>
      <c r="L198" s="362"/>
      <c r="M198" s="360"/>
      <c r="N198" s="360"/>
      <c r="O198" s="364"/>
      <c r="P198" s="16"/>
      <c r="Q198" s="360"/>
      <c r="R198" s="360"/>
      <c r="S198" s="364"/>
      <c r="T198" s="362"/>
      <c r="U198" s="360"/>
      <c r="V198" s="360"/>
      <c r="W198" s="364"/>
      <c r="X198" s="16"/>
      <c r="Y198" s="360"/>
      <c r="Z198" s="360"/>
      <c r="AA198" s="364"/>
      <c r="AB198" s="723"/>
      <c r="AC198" s="720"/>
      <c r="AD198" s="720"/>
      <c r="AE198" s="714"/>
      <c r="AF198" s="62"/>
      <c r="AG198" s="353"/>
      <c r="AH198" s="353"/>
      <c r="AI198" s="355"/>
      <c r="AJ198" s="62"/>
      <c r="AK198" s="353"/>
      <c r="AL198" s="353"/>
      <c r="AM198" s="355"/>
      <c r="AN198" s="62"/>
      <c r="AO198" s="353"/>
      <c r="AP198" s="353"/>
      <c r="AQ198" s="355"/>
    </row>
    <row r="199" spans="1:43" ht="18" customHeight="1" x14ac:dyDescent="0.2">
      <c r="A199" s="715">
        <v>2</v>
      </c>
      <c r="B199" s="187" t="s">
        <v>199</v>
      </c>
      <c r="C199" s="188" t="s">
        <v>199</v>
      </c>
      <c r="D199" s="717">
        <v>1</v>
      </c>
      <c r="E199" s="719">
        <v>1</v>
      </c>
      <c r="F199" s="721">
        <v>2</v>
      </c>
      <c r="G199" s="722">
        <v>16</v>
      </c>
      <c r="H199" s="719">
        <v>8</v>
      </c>
      <c r="I199" s="719"/>
      <c r="J199" s="719"/>
      <c r="K199" s="721">
        <v>8</v>
      </c>
      <c r="L199" s="356"/>
      <c r="M199" s="352"/>
      <c r="N199" s="352"/>
      <c r="O199" s="354"/>
      <c r="P199" s="67"/>
      <c r="Q199" s="352"/>
      <c r="R199" s="352"/>
      <c r="S199" s="354"/>
      <c r="T199" s="356"/>
      <c r="U199" s="352"/>
      <c r="V199" s="352"/>
      <c r="W199" s="354"/>
      <c r="X199" s="67"/>
      <c r="Y199" s="352"/>
      <c r="Z199" s="352"/>
      <c r="AA199" s="354"/>
      <c r="AB199" s="411"/>
      <c r="AC199" s="193"/>
      <c r="AD199" s="193"/>
      <c r="AE199" s="412"/>
      <c r="AF199" s="737">
        <v>8</v>
      </c>
      <c r="AG199" s="719"/>
      <c r="AH199" s="719"/>
      <c r="AI199" s="721">
        <v>8</v>
      </c>
      <c r="AJ199" s="67"/>
      <c r="AK199" s="352"/>
      <c r="AL199" s="352"/>
      <c r="AM199" s="354"/>
      <c r="AN199" s="67"/>
      <c r="AO199" s="352"/>
      <c r="AP199" s="352"/>
      <c r="AQ199" s="354"/>
    </row>
    <row r="200" spans="1:43" ht="18" customHeight="1" x14ac:dyDescent="0.2">
      <c r="A200" s="716"/>
      <c r="B200" s="185" t="s">
        <v>200</v>
      </c>
      <c r="C200" s="402" t="s">
        <v>201</v>
      </c>
      <c r="D200" s="718"/>
      <c r="E200" s="720"/>
      <c r="F200" s="714"/>
      <c r="G200" s="723"/>
      <c r="H200" s="720"/>
      <c r="I200" s="720"/>
      <c r="J200" s="720"/>
      <c r="K200" s="714"/>
      <c r="L200" s="362"/>
      <c r="M200" s="360"/>
      <c r="N200" s="360"/>
      <c r="O200" s="364"/>
      <c r="P200" s="16"/>
      <c r="Q200" s="360"/>
      <c r="R200" s="360"/>
      <c r="S200" s="364"/>
      <c r="T200" s="362"/>
      <c r="U200" s="360"/>
      <c r="V200" s="360"/>
      <c r="W200" s="364"/>
      <c r="X200" s="16"/>
      <c r="Y200" s="360"/>
      <c r="Z200" s="360"/>
      <c r="AA200" s="364"/>
      <c r="AB200" s="413"/>
      <c r="AC200" s="189"/>
      <c r="AD200" s="189"/>
      <c r="AE200" s="414"/>
      <c r="AF200" s="739"/>
      <c r="AG200" s="720"/>
      <c r="AH200" s="720"/>
      <c r="AI200" s="714"/>
      <c r="AJ200" s="62"/>
      <c r="AK200" s="353"/>
      <c r="AL200" s="353"/>
      <c r="AM200" s="355"/>
      <c r="AN200" s="62"/>
      <c r="AO200" s="353"/>
      <c r="AP200" s="353"/>
      <c r="AQ200" s="355"/>
    </row>
    <row r="201" spans="1:43" ht="18" customHeight="1" x14ac:dyDescent="0.2">
      <c r="A201" s="715">
        <v>3</v>
      </c>
      <c r="B201" s="187" t="s">
        <v>202</v>
      </c>
      <c r="C201" s="187" t="s">
        <v>202</v>
      </c>
      <c r="D201" s="717">
        <v>1</v>
      </c>
      <c r="E201" s="719">
        <v>1</v>
      </c>
      <c r="F201" s="721">
        <v>2</v>
      </c>
      <c r="G201" s="722">
        <v>16</v>
      </c>
      <c r="H201" s="719">
        <v>8</v>
      </c>
      <c r="I201" s="719"/>
      <c r="J201" s="719"/>
      <c r="K201" s="721">
        <v>8</v>
      </c>
      <c r="L201" s="361"/>
      <c r="M201" s="359"/>
      <c r="N201" s="359"/>
      <c r="O201" s="363"/>
      <c r="P201" s="85"/>
      <c r="Q201" s="359"/>
      <c r="R201" s="359"/>
      <c r="S201" s="363"/>
      <c r="T201" s="361"/>
      <c r="U201" s="359"/>
      <c r="V201" s="359"/>
      <c r="W201" s="363"/>
      <c r="X201" s="85"/>
      <c r="Y201" s="359"/>
      <c r="Z201" s="359"/>
      <c r="AA201" s="363"/>
      <c r="AB201" s="67"/>
      <c r="AC201" s="352"/>
      <c r="AD201" s="352"/>
      <c r="AE201" s="354"/>
      <c r="AF201" s="411"/>
      <c r="AG201" s="193"/>
      <c r="AH201" s="193"/>
      <c r="AI201" s="412"/>
      <c r="AJ201" s="737">
        <v>8</v>
      </c>
      <c r="AK201" s="719"/>
      <c r="AL201" s="719"/>
      <c r="AM201" s="721">
        <v>8</v>
      </c>
      <c r="AN201" s="67"/>
      <c r="AO201" s="352"/>
      <c r="AP201" s="352"/>
      <c r="AQ201" s="354"/>
    </row>
    <row r="202" spans="1:43" ht="18" customHeight="1" x14ac:dyDescent="0.2">
      <c r="A202" s="728"/>
      <c r="B202" s="184" t="s">
        <v>203</v>
      </c>
      <c r="C202" s="184" t="s">
        <v>203</v>
      </c>
      <c r="D202" s="740"/>
      <c r="E202" s="724"/>
      <c r="F202" s="713"/>
      <c r="G202" s="726"/>
      <c r="H202" s="724"/>
      <c r="I202" s="724"/>
      <c r="J202" s="724"/>
      <c r="K202" s="713"/>
      <c r="L202" s="368"/>
      <c r="M202" s="369"/>
      <c r="N202" s="369"/>
      <c r="O202" s="365"/>
      <c r="P202" s="265"/>
      <c r="Q202" s="369"/>
      <c r="R202" s="369"/>
      <c r="S202" s="365"/>
      <c r="T202" s="368"/>
      <c r="U202" s="369"/>
      <c r="V202" s="369"/>
      <c r="W202" s="365"/>
      <c r="X202" s="265"/>
      <c r="Y202" s="369"/>
      <c r="Z202" s="369"/>
      <c r="AA202" s="365"/>
      <c r="AB202" s="410"/>
      <c r="AC202" s="366"/>
      <c r="AD202" s="366"/>
      <c r="AE202" s="367"/>
      <c r="AF202" s="415"/>
      <c r="AG202" s="416"/>
      <c r="AH202" s="416"/>
      <c r="AI202" s="417"/>
      <c r="AJ202" s="738"/>
      <c r="AK202" s="724"/>
      <c r="AL202" s="724"/>
      <c r="AM202" s="713"/>
      <c r="AN202" s="410"/>
      <c r="AO202" s="366"/>
      <c r="AP202" s="366"/>
      <c r="AQ202" s="367"/>
    </row>
    <row r="203" spans="1:43" ht="18" customHeight="1" x14ac:dyDescent="0.2">
      <c r="A203" s="716"/>
      <c r="B203" s="185" t="s">
        <v>204</v>
      </c>
      <c r="C203" s="185" t="s">
        <v>207</v>
      </c>
      <c r="D203" s="718"/>
      <c r="E203" s="720"/>
      <c r="F203" s="714"/>
      <c r="G203" s="723"/>
      <c r="H203" s="720"/>
      <c r="I203" s="720"/>
      <c r="J203" s="720"/>
      <c r="K203" s="714"/>
      <c r="L203" s="362"/>
      <c r="M203" s="360"/>
      <c r="N203" s="360"/>
      <c r="O203" s="364"/>
      <c r="P203" s="16"/>
      <c r="Q203" s="360"/>
      <c r="R203" s="360"/>
      <c r="S203" s="364"/>
      <c r="T203" s="362"/>
      <c r="U203" s="360"/>
      <c r="V203" s="360"/>
      <c r="W203" s="364"/>
      <c r="X203" s="16"/>
      <c r="Y203" s="360"/>
      <c r="Z203" s="360"/>
      <c r="AA203" s="364"/>
      <c r="AB203" s="62"/>
      <c r="AC203" s="353"/>
      <c r="AD203" s="353"/>
      <c r="AE203" s="355"/>
      <c r="AF203" s="413"/>
      <c r="AG203" s="189"/>
      <c r="AH203" s="189"/>
      <c r="AI203" s="414"/>
      <c r="AJ203" s="739"/>
      <c r="AK203" s="720"/>
      <c r="AL203" s="720"/>
      <c r="AM203" s="714"/>
      <c r="AN203" s="62"/>
      <c r="AO203" s="353"/>
      <c r="AP203" s="353"/>
      <c r="AQ203" s="355"/>
    </row>
    <row r="204" spans="1:43" ht="18" customHeight="1" x14ac:dyDescent="0.2">
      <c r="A204" s="715">
        <v>4</v>
      </c>
      <c r="B204" s="191" t="s">
        <v>205</v>
      </c>
      <c r="C204" s="403" t="s">
        <v>205</v>
      </c>
      <c r="D204" s="717"/>
      <c r="E204" s="719">
        <v>2</v>
      </c>
      <c r="F204" s="721">
        <v>2</v>
      </c>
      <c r="G204" s="722">
        <v>16</v>
      </c>
      <c r="H204" s="719">
        <v>8</v>
      </c>
      <c r="I204" s="719"/>
      <c r="J204" s="719"/>
      <c r="K204" s="721">
        <v>8</v>
      </c>
      <c r="L204" s="361"/>
      <c r="M204" s="359"/>
      <c r="N204" s="359"/>
      <c r="O204" s="363"/>
      <c r="P204" s="85"/>
      <c r="Q204" s="359"/>
      <c r="R204" s="359"/>
      <c r="S204" s="363"/>
      <c r="T204" s="361"/>
      <c r="U204" s="359"/>
      <c r="V204" s="359"/>
      <c r="W204" s="363"/>
      <c r="X204" s="85"/>
      <c r="Y204" s="359"/>
      <c r="Z204" s="359"/>
      <c r="AA204" s="363"/>
      <c r="AB204" s="67"/>
      <c r="AC204" s="352"/>
      <c r="AD204" s="352"/>
      <c r="AE204" s="354"/>
      <c r="AF204" s="67"/>
      <c r="AG204" s="352"/>
      <c r="AH204" s="352"/>
      <c r="AI204" s="354"/>
      <c r="AJ204" s="722">
        <v>8</v>
      </c>
      <c r="AK204" s="719"/>
      <c r="AL204" s="719"/>
      <c r="AM204" s="721">
        <v>8</v>
      </c>
      <c r="AN204" s="67"/>
      <c r="AO204" s="352"/>
      <c r="AP204" s="352"/>
      <c r="AQ204" s="354"/>
    </row>
    <row r="205" spans="1:43" ht="18" customHeight="1" x14ac:dyDescent="0.2">
      <c r="A205" s="716"/>
      <c r="B205" s="190" t="s">
        <v>206</v>
      </c>
      <c r="C205" s="404" t="s">
        <v>208</v>
      </c>
      <c r="D205" s="718"/>
      <c r="E205" s="720"/>
      <c r="F205" s="714"/>
      <c r="G205" s="723"/>
      <c r="H205" s="720"/>
      <c r="I205" s="720"/>
      <c r="J205" s="720"/>
      <c r="K205" s="714"/>
      <c r="L205" s="362"/>
      <c r="M205" s="360"/>
      <c r="N205" s="360"/>
      <c r="O205" s="364"/>
      <c r="P205" s="16"/>
      <c r="Q205" s="360"/>
      <c r="R205" s="360"/>
      <c r="S205" s="364"/>
      <c r="T205" s="362"/>
      <c r="U205" s="360"/>
      <c r="V205" s="360"/>
      <c r="W205" s="364"/>
      <c r="X205" s="16"/>
      <c r="Y205" s="360"/>
      <c r="Z205" s="360"/>
      <c r="AA205" s="364"/>
      <c r="AB205" s="62"/>
      <c r="AC205" s="353"/>
      <c r="AD205" s="353"/>
      <c r="AE205" s="355"/>
      <c r="AF205" s="62"/>
      <c r="AG205" s="353"/>
      <c r="AH205" s="353"/>
      <c r="AI205" s="355"/>
      <c r="AJ205" s="723"/>
      <c r="AK205" s="720"/>
      <c r="AL205" s="720"/>
      <c r="AM205" s="714"/>
      <c r="AN205" s="62"/>
      <c r="AO205" s="353"/>
      <c r="AP205" s="353"/>
      <c r="AQ205" s="355"/>
    </row>
    <row r="206" spans="1:43" ht="18" customHeight="1" thickBot="1" x14ac:dyDescent="0.25">
      <c r="A206" s="5"/>
      <c r="D206" s="311"/>
      <c r="E206" s="307"/>
      <c r="F206" s="309"/>
      <c r="G206" s="67"/>
      <c r="H206" s="51"/>
      <c r="I206" s="288"/>
      <c r="J206" s="288"/>
      <c r="K206" s="51"/>
      <c r="L206" s="86"/>
      <c r="M206" s="87"/>
      <c r="N206" s="87"/>
      <c r="O206" s="78"/>
      <c r="P206" s="88"/>
      <c r="Q206" s="87"/>
      <c r="R206" s="87"/>
      <c r="S206" s="78"/>
      <c r="T206" s="86"/>
      <c r="U206" s="87"/>
      <c r="V206" s="87"/>
      <c r="W206" s="78"/>
      <c r="X206" s="88"/>
      <c r="Y206" s="87"/>
      <c r="Z206" s="87"/>
      <c r="AA206" s="78"/>
      <c r="AB206" s="88"/>
      <c r="AC206" s="87"/>
      <c r="AD206" s="87"/>
      <c r="AE206" s="78"/>
      <c r="AF206" s="88"/>
      <c r="AG206" s="87"/>
      <c r="AH206" s="87"/>
      <c r="AI206" s="78"/>
      <c r="AJ206" s="88"/>
      <c r="AK206" s="87"/>
      <c r="AL206" s="87"/>
      <c r="AM206" s="78"/>
      <c r="AN206" s="88"/>
      <c r="AO206" s="87"/>
      <c r="AP206" s="87"/>
      <c r="AQ206" s="78"/>
    </row>
    <row r="207" spans="1:43" ht="18" customHeight="1" thickTop="1" x14ac:dyDescent="0.2">
      <c r="A207" s="686" t="s">
        <v>21</v>
      </c>
      <c r="B207" s="598"/>
      <c r="C207" s="599"/>
      <c r="D207" s="602">
        <f t="shared" ref="D207:K207" si="23">SUM(D195:D206)</f>
        <v>2</v>
      </c>
      <c r="E207" s="594">
        <f t="shared" si="23"/>
        <v>6</v>
      </c>
      <c r="F207" s="596">
        <f t="shared" si="23"/>
        <v>8</v>
      </c>
      <c r="G207" s="604">
        <f t="shared" si="23"/>
        <v>64</v>
      </c>
      <c r="H207" s="594">
        <f t="shared" si="23"/>
        <v>32</v>
      </c>
      <c r="I207" s="594">
        <f t="shared" si="23"/>
        <v>0</v>
      </c>
      <c r="J207" s="594">
        <f t="shared" si="23"/>
        <v>0</v>
      </c>
      <c r="K207" s="596">
        <f t="shared" si="23"/>
        <v>32</v>
      </c>
      <c r="L207" s="444">
        <f t="shared" ref="L207:AQ207" si="24">SUM(L195:L205)</f>
        <v>0</v>
      </c>
      <c r="M207" s="445">
        <f t="shared" si="24"/>
        <v>0</v>
      </c>
      <c r="N207" s="445">
        <f t="shared" si="24"/>
        <v>0</v>
      </c>
      <c r="O207" s="446">
        <f t="shared" si="24"/>
        <v>0</v>
      </c>
      <c r="P207" s="444">
        <f t="shared" si="24"/>
        <v>0</v>
      </c>
      <c r="Q207" s="445">
        <f t="shared" si="24"/>
        <v>0</v>
      </c>
      <c r="R207" s="445">
        <f t="shared" si="24"/>
        <v>0</v>
      </c>
      <c r="S207" s="446">
        <f t="shared" si="24"/>
        <v>0</v>
      </c>
      <c r="T207" s="444">
        <f t="shared" si="24"/>
        <v>0</v>
      </c>
      <c r="U207" s="445">
        <f t="shared" si="24"/>
        <v>0</v>
      </c>
      <c r="V207" s="445">
        <f t="shared" si="24"/>
        <v>0</v>
      </c>
      <c r="W207" s="446">
        <f t="shared" si="24"/>
        <v>0</v>
      </c>
      <c r="X207" s="444">
        <f t="shared" si="24"/>
        <v>0</v>
      </c>
      <c r="Y207" s="445">
        <f t="shared" si="24"/>
        <v>0</v>
      </c>
      <c r="Z207" s="445">
        <f t="shared" si="24"/>
        <v>0</v>
      </c>
      <c r="AA207" s="446">
        <f t="shared" si="24"/>
        <v>0</v>
      </c>
      <c r="AB207" s="444">
        <f t="shared" si="24"/>
        <v>8</v>
      </c>
      <c r="AC207" s="445">
        <f t="shared" si="24"/>
        <v>0</v>
      </c>
      <c r="AD207" s="445">
        <f t="shared" si="24"/>
        <v>0</v>
      </c>
      <c r="AE207" s="446">
        <f t="shared" si="24"/>
        <v>8</v>
      </c>
      <c r="AF207" s="444">
        <f t="shared" si="24"/>
        <v>8</v>
      </c>
      <c r="AG207" s="445">
        <f t="shared" si="24"/>
        <v>0</v>
      </c>
      <c r="AH207" s="445">
        <f t="shared" si="24"/>
        <v>0</v>
      </c>
      <c r="AI207" s="446">
        <f t="shared" si="24"/>
        <v>8</v>
      </c>
      <c r="AJ207" s="444">
        <f t="shared" si="24"/>
        <v>16</v>
      </c>
      <c r="AK207" s="445">
        <f t="shared" si="24"/>
        <v>0</v>
      </c>
      <c r="AL207" s="445">
        <f t="shared" si="24"/>
        <v>0</v>
      </c>
      <c r="AM207" s="446">
        <f t="shared" si="24"/>
        <v>16</v>
      </c>
      <c r="AN207" s="444">
        <f t="shared" si="24"/>
        <v>0</v>
      </c>
      <c r="AO207" s="445">
        <f t="shared" si="24"/>
        <v>0</v>
      </c>
      <c r="AP207" s="445">
        <f t="shared" si="24"/>
        <v>0</v>
      </c>
      <c r="AQ207" s="447">
        <f t="shared" si="24"/>
        <v>0</v>
      </c>
    </row>
    <row r="208" spans="1:43" ht="18" customHeight="1" thickBot="1" x14ac:dyDescent="0.25">
      <c r="A208" s="687"/>
      <c r="B208" s="600"/>
      <c r="C208" s="601"/>
      <c r="D208" s="603"/>
      <c r="E208" s="595"/>
      <c r="F208" s="597"/>
      <c r="G208" s="679"/>
      <c r="H208" s="680"/>
      <c r="I208" s="680"/>
      <c r="J208" s="680"/>
      <c r="K208" s="681"/>
      <c r="L208" s="676">
        <f>SUM(L207:O207)</f>
        <v>0</v>
      </c>
      <c r="M208" s="692"/>
      <c r="N208" s="692"/>
      <c r="O208" s="693"/>
      <c r="P208" s="676">
        <f>SUM(P207:S207)</f>
        <v>0</v>
      </c>
      <c r="Q208" s="692"/>
      <c r="R208" s="692"/>
      <c r="S208" s="693"/>
      <c r="T208" s="676">
        <f>SUM(T207:W207)</f>
        <v>0</v>
      </c>
      <c r="U208" s="677"/>
      <c r="V208" s="677"/>
      <c r="W208" s="678"/>
      <c r="X208" s="676">
        <f>SUM(X207:AA207)</f>
        <v>0</v>
      </c>
      <c r="Y208" s="677"/>
      <c r="Z208" s="677"/>
      <c r="AA208" s="678"/>
      <c r="AB208" s="676">
        <f>SUM(AB207:AE207)</f>
        <v>16</v>
      </c>
      <c r="AC208" s="677"/>
      <c r="AD208" s="677"/>
      <c r="AE208" s="678"/>
      <c r="AF208" s="676">
        <f>SUM(AF207:AI207)</f>
        <v>16</v>
      </c>
      <c r="AG208" s="677"/>
      <c r="AH208" s="677"/>
      <c r="AI208" s="678"/>
      <c r="AJ208" s="676">
        <f>SUM(AJ207:AM207)</f>
        <v>32</v>
      </c>
      <c r="AK208" s="677"/>
      <c r="AL208" s="677"/>
      <c r="AM208" s="678"/>
      <c r="AN208" s="676">
        <f>SUM(AN207:AQ207)</f>
        <v>0</v>
      </c>
      <c r="AO208" s="677"/>
      <c r="AP208" s="677"/>
      <c r="AQ208" s="678"/>
    </row>
    <row r="209" spans="1:45" ht="18" customHeight="1" x14ac:dyDescent="0.2">
      <c r="A209" s="583" t="s">
        <v>63</v>
      </c>
      <c r="B209" s="584"/>
      <c r="C209" s="585"/>
      <c r="D209" s="586" t="s">
        <v>8</v>
      </c>
      <c r="E209" s="589" t="s">
        <v>9</v>
      </c>
      <c r="F209" s="565" t="s">
        <v>68</v>
      </c>
      <c r="G209" s="578" t="s">
        <v>6</v>
      </c>
      <c r="H209" s="521" t="s">
        <v>10</v>
      </c>
      <c r="I209" s="521" t="s">
        <v>11</v>
      </c>
      <c r="J209" s="521" t="s">
        <v>12</v>
      </c>
      <c r="K209" s="575" t="s">
        <v>62</v>
      </c>
      <c r="L209" s="612" t="s">
        <v>23</v>
      </c>
      <c r="M209" s="613"/>
      <c r="N209" s="613"/>
      <c r="O209" s="614"/>
      <c r="P209" s="612" t="s">
        <v>24</v>
      </c>
      <c r="Q209" s="613"/>
      <c r="R209" s="613"/>
      <c r="S209" s="614"/>
      <c r="T209" s="612" t="s">
        <v>25</v>
      </c>
      <c r="U209" s="613"/>
      <c r="V209" s="613"/>
      <c r="W209" s="614"/>
      <c r="X209" s="612" t="s">
        <v>26</v>
      </c>
      <c r="Y209" s="613"/>
      <c r="Z209" s="613"/>
      <c r="AA209" s="614"/>
      <c r="AB209" s="612" t="s">
        <v>27</v>
      </c>
      <c r="AC209" s="613"/>
      <c r="AD209" s="613"/>
      <c r="AE209" s="614"/>
      <c r="AF209" s="612" t="s">
        <v>28</v>
      </c>
      <c r="AG209" s="613"/>
      <c r="AH209" s="613"/>
      <c r="AI209" s="614"/>
      <c r="AJ209" s="691" t="s">
        <v>29</v>
      </c>
      <c r="AK209" s="627"/>
      <c r="AL209" s="627"/>
      <c r="AM209" s="628"/>
      <c r="AN209" s="612" t="s">
        <v>109</v>
      </c>
      <c r="AO209" s="613"/>
      <c r="AP209" s="613"/>
      <c r="AQ209" s="614"/>
    </row>
    <row r="210" spans="1:45" ht="18" customHeight="1" x14ac:dyDescent="0.2">
      <c r="A210" s="583"/>
      <c r="B210" s="584"/>
      <c r="C210" s="585"/>
      <c r="D210" s="587"/>
      <c r="E210" s="589"/>
      <c r="F210" s="591"/>
      <c r="G210" s="578"/>
      <c r="H210" s="521"/>
      <c r="I210" s="521"/>
      <c r="J210" s="521"/>
      <c r="K210" s="575"/>
      <c r="L210" s="567" t="s">
        <v>10</v>
      </c>
      <c r="M210" s="555" t="s">
        <v>11</v>
      </c>
      <c r="N210" s="557" t="s">
        <v>13</v>
      </c>
      <c r="O210" s="565" t="s">
        <v>66</v>
      </c>
      <c r="P210" s="567" t="s">
        <v>10</v>
      </c>
      <c r="Q210" s="555" t="s">
        <v>11</v>
      </c>
      <c r="R210" s="557" t="s">
        <v>13</v>
      </c>
      <c r="S210" s="565" t="s">
        <v>66</v>
      </c>
      <c r="T210" s="567" t="s">
        <v>10</v>
      </c>
      <c r="U210" s="555" t="s">
        <v>11</v>
      </c>
      <c r="V210" s="557" t="s">
        <v>13</v>
      </c>
      <c r="W210" s="565" t="s">
        <v>66</v>
      </c>
      <c r="X210" s="567" t="s">
        <v>10</v>
      </c>
      <c r="Y210" s="555" t="s">
        <v>11</v>
      </c>
      <c r="Z210" s="557" t="s">
        <v>13</v>
      </c>
      <c r="AA210" s="565" t="s">
        <v>66</v>
      </c>
      <c r="AB210" s="567" t="s">
        <v>10</v>
      </c>
      <c r="AC210" s="555" t="s">
        <v>11</v>
      </c>
      <c r="AD210" s="557" t="s">
        <v>13</v>
      </c>
      <c r="AE210" s="565" t="s">
        <v>66</v>
      </c>
      <c r="AF210" s="567" t="s">
        <v>10</v>
      </c>
      <c r="AG210" s="555" t="s">
        <v>11</v>
      </c>
      <c r="AH210" s="557" t="s">
        <v>13</v>
      </c>
      <c r="AI210" s="565" t="s">
        <v>66</v>
      </c>
      <c r="AJ210" s="567" t="s">
        <v>10</v>
      </c>
      <c r="AK210" s="555" t="s">
        <v>11</v>
      </c>
      <c r="AL210" s="557" t="s">
        <v>13</v>
      </c>
      <c r="AM210" s="565" t="s">
        <v>66</v>
      </c>
      <c r="AN210" s="567" t="s">
        <v>10</v>
      </c>
      <c r="AO210" s="555" t="s">
        <v>11</v>
      </c>
      <c r="AP210" s="557" t="s">
        <v>13</v>
      </c>
      <c r="AQ210" s="565" t="s">
        <v>66</v>
      </c>
    </row>
    <row r="211" spans="1:45" ht="18" customHeight="1" thickBot="1" x14ac:dyDescent="0.25">
      <c r="A211" s="583"/>
      <c r="B211" s="584"/>
      <c r="C211" s="585"/>
      <c r="D211" s="588"/>
      <c r="E211" s="590"/>
      <c r="F211" s="566"/>
      <c r="G211" s="579"/>
      <c r="H211" s="522"/>
      <c r="I211" s="522"/>
      <c r="J211" s="522"/>
      <c r="K211" s="576"/>
      <c r="L211" s="568"/>
      <c r="M211" s="556"/>
      <c r="N211" s="558"/>
      <c r="O211" s="566"/>
      <c r="P211" s="568"/>
      <c r="Q211" s="556"/>
      <c r="R211" s="558"/>
      <c r="S211" s="566"/>
      <c r="T211" s="568"/>
      <c r="U211" s="556"/>
      <c r="V211" s="558"/>
      <c r="W211" s="566"/>
      <c r="X211" s="568"/>
      <c r="Y211" s="556"/>
      <c r="Z211" s="558"/>
      <c r="AA211" s="566"/>
      <c r="AB211" s="568"/>
      <c r="AC211" s="556"/>
      <c r="AD211" s="558"/>
      <c r="AE211" s="566"/>
      <c r="AF211" s="568"/>
      <c r="AG211" s="556"/>
      <c r="AH211" s="558"/>
      <c r="AI211" s="566"/>
      <c r="AJ211" s="568"/>
      <c r="AK211" s="556"/>
      <c r="AL211" s="558"/>
      <c r="AM211" s="566"/>
      <c r="AN211" s="568"/>
      <c r="AO211" s="556"/>
      <c r="AP211" s="558"/>
      <c r="AQ211" s="566"/>
    </row>
    <row r="212" spans="1:45" ht="18" customHeight="1" x14ac:dyDescent="0.2">
      <c r="A212" s="583"/>
      <c r="B212" s="584"/>
      <c r="C212" s="585"/>
      <c r="D212" s="696">
        <f t="shared" ref="D212:AQ212" si="25">SUM(D50+D97+D157+D207)</f>
        <v>16</v>
      </c>
      <c r="E212" s="697">
        <f t="shared" si="25"/>
        <v>75</v>
      </c>
      <c r="F212" s="694">
        <f t="shared" si="25"/>
        <v>149</v>
      </c>
      <c r="G212" s="741">
        <f t="shared" si="25"/>
        <v>1096</v>
      </c>
      <c r="H212" s="741">
        <f t="shared" si="25"/>
        <v>512</v>
      </c>
      <c r="I212" s="697">
        <f t="shared" si="25"/>
        <v>112</v>
      </c>
      <c r="J212" s="697">
        <f t="shared" si="25"/>
        <v>256</v>
      </c>
      <c r="K212" s="742">
        <f t="shared" si="25"/>
        <v>216</v>
      </c>
      <c r="L212" s="466">
        <f t="shared" si="25"/>
        <v>104</v>
      </c>
      <c r="M212" s="467">
        <f t="shared" si="25"/>
        <v>16</v>
      </c>
      <c r="N212" s="467">
        <f t="shared" si="25"/>
        <v>64</v>
      </c>
      <c r="O212" s="468">
        <f t="shared" si="25"/>
        <v>16</v>
      </c>
      <c r="P212" s="466">
        <f t="shared" si="25"/>
        <v>96</v>
      </c>
      <c r="Q212" s="467">
        <f t="shared" si="25"/>
        <v>40</v>
      </c>
      <c r="R212" s="467">
        <f t="shared" si="25"/>
        <v>64</v>
      </c>
      <c r="S212" s="468">
        <f t="shared" si="25"/>
        <v>0</v>
      </c>
      <c r="T212" s="466">
        <f t="shared" si="25"/>
        <v>48</v>
      </c>
      <c r="U212" s="467">
        <f t="shared" si="25"/>
        <v>40</v>
      </c>
      <c r="V212" s="467">
        <f t="shared" si="25"/>
        <v>48</v>
      </c>
      <c r="W212" s="468">
        <f t="shared" si="25"/>
        <v>24</v>
      </c>
      <c r="X212" s="466">
        <f t="shared" si="25"/>
        <v>80</v>
      </c>
      <c r="Y212" s="467">
        <f t="shared" si="25"/>
        <v>0</v>
      </c>
      <c r="Z212" s="467">
        <f t="shared" si="25"/>
        <v>32</v>
      </c>
      <c r="AA212" s="468">
        <f t="shared" si="25"/>
        <v>88</v>
      </c>
      <c r="AB212" s="466">
        <f t="shared" si="25"/>
        <v>96</v>
      </c>
      <c r="AC212" s="467">
        <f t="shared" si="25"/>
        <v>0</v>
      </c>
      <c r="AD212" s="467">
        <f t="shared" si="25"/>
        <v>24</v>
      </c>
      <c r="AE212" s="468">
        <f t="shared" si="25"/>
        <v>40</v>
      </c>
      <c r="AF212" s="466">
        <f t="shared" si="25"/>
        <v>48</v>
      </c>
      <c r="AG212" s="467">
        <f t="shared" si="25"/>
        <v>16</v>
      </c>
      <c r="AH212" s="467">
        <f t="shared" si="25"/>
        <v>24</v>
      </c>
      <c r="AI212" s="468">
        <f t="shared" si="25"/>
        <v>32</v>
      </c>
      <c r="AJ212" s="466">
        <f t="shared" si="25"/>
        <v>16</v>
      </c>
      <c r="AK212" s="467">
        <f t="shared" si="25"/>
        <v>0</v>
      </c>
      <c r="AL212" s="467">
        <f t="shared" si="25"/>
        <v>0</v>
      </c>
      <c r="AM212" s="468">
        <f t="shared" si="25"/>
        <v>16</v>
      </c>
      <c r="AN212" s="466">
        <f t="shared" si="25"/>
        <v>24</v>
      </c>
      <c r="AO212" s="467">
        <f t="shared" si="25"/>
        <v>0</v>
      </c>
      <c r="AP212" s="467">
        <f t="shared" si="25"/>
        <v>0</v>
      </c>
      <c r="AQ212" s="469">
        <f t="shared" si="25"/>
        <v>0</v>
      </c>
    </row>
    <row r="213" spans="1:45" ht="18" customHeight="1" thickBot="1" x14ac:dyDescent="0.25">
      <c r="A213" s="583"/>
      <c r="B213" s="584"/>
      <c r="C213" s="585"/>
      <c r="D213" s="635"/>
      <c r="E213" s="633"/>
      <c r="F213" s="637"/>
      <c r="G213" s="639"/>
      <c r="H213" s="639"/>
      <c r="I213" s="633"/>
      <c r="J213" s="633"/>
      <c r="K213" s="743"/>
      <c r="L213" s="615">
        <f>SUM(L212:O212)</f>
        <v>200</v>
      </c>
      <c r="M213" s="616"/>
      <c r="N213" s="616"/>
      <c r="O213" s="616"/>
      <c r="P213" s="615">
        <f>SUM(P212:S212)</f>
        <v>200</v>
      </c>
      <c r="Q213" s="616"/>
      <c r="R213" s="616"/>
      <c r="S213" s="616"/>
      <c r="T213" s="615">
        <f>SUM(T212:W212)</f>
        <v>160</v>
      </c>
      <c r="U213" s="616"/>
      <c r="V213" s="616"/>
      <c r="W213" s="616"/>
      <c r="X213" s="615">
        <f>SUM(X212:AA212)</f>
        <v>200</v>
      </c>
      <c r="Y213" s="616"/>
      <c r="Z213" s="616"/>
      <c r="AA213" s="616"/>
      <c r="AB213" s="615">
        <f>SUM(AB212:AE212)</f>
        <v>160</v>
      </c>
      <c r="AC213" s="616"/>
      <c r="AD213" s="616"/>
      <c r="AE213" s="616"/>
      <c r="AF213" s="615">
        <f>SUM(AF212:AI212)</f>
        <v>120</v>
      </c>
      <c r="AG213" s="616"/>
      <c r="AH213" s="616"/>
      <c r="AI213" s="616"/>
      <c r="AJ213" s="615">
        <f>SUM(AJ212:AM212)</f>
        <v>32</v>
      </c>
      <c r="AK213" s="616"/>
      <c r="AL213" s="616"/>
      <c r="AM213" s="616"/>
      <c r="AN213" s="606">
        <f>SUM(AN212:AQ212)</f>
        <v>24</v>
      </c>
      <c r="AO213" s="607"/>
      <c r="AP213" s="607"/>
      <c r="AQ213" s="608"/>
      <c r="AS213" s="266">
        <f>SUM(L213:AQ213)</f>
        <v>1096</v>
      </c>
    </row>
    <row r="214" spans="1:45" ht="18" customHeight="1" x14ac:dyDescent="0.2">
      <c r="A214" s="583"/>
      <c r="B214" s="584"/>
      <c r="C214" s="585"/>
      <c r="D214" s="618" t="s">
        <v>30</v>
      </c>
      <c r="E214" s="619"/>
      <c r="F214" s="620"/>
      <c r="G214" s="626" t="s">
        <v>31</v>
      </c>
      <c r="H214" s="627"/>
      <c r="I214" s="627"/>
      <c r="J214" s="627"/>
      <c r="K214" s="628"/>
      <c r="L214" s="629">
        <f>L164</f>
        <v>3</v>
      </c>
      <c r="M214" s="630"/>
      <c r="N214" s="630"/>
      <c r="O214" s="631"/>
      <c r="P214" s="629">
        <f>P164</f>
        <v>2</v>
      </c>
      <c r="Q214" s="630"/>
      <c r="R214" s="630"/>
      <c r="S214" s="631"/>
      <c r="T214" s="629">
        <f>T164</f>
        <v>3</v>
      </c>
      <c r="U214" s="630"/>
      <c r="V214" s="630"/>
      <c r="W214" s="631"/>
      <c r="X214" s="629">
        <f>X164</f>
        <v>3</v>
      </c>
      <c r="Y214" s="630"/>
      <c r="Z214" s="630"/>
      <c r="AA214" s="631"/>
      <c r="AB214" s="629">
        <f>AB164</f>
        <v>1</v>
      </c>
      <c r="AC214" s="630"/>
      <c r="AD214" s="630"/>
      <c r="AE214" s="631"/>
      <c r="AF214" s="629">
        <f>1+AF164</f>
        <v>3</v>
      </c>
      <c r="AG214" s="630"/>
      <c r="AH214" s="630"/>
      <c r="AI214" s="631"/>
      <c r="AJ214" s="629">
        <f>1+AJ164</f>
        <v>1</v>
      </c>
      <c r="AK214" s="630"/>
      <c r="AL214" s="630"/>
      <c r="AM214" s="631"/>
      <c r="AN214" s="629">
        <f>AN164</f>
        <v>0</v>
      </c>
      <c r="AO214" s="630"/>
      <c r="AP214" s="630"/>
      <c r="AQ214" s="631"/>
      <c r="AS214" s="266">
        <f>SUM(L214:AQ214)</f>
        <v>16</v>
      </c>
    </row>
    <row r="215" spans="1:45" ht="18" customHeight="1" x14ac:dyDescent="0.2">
      <c r="A215" s="583"/>
      <c r="B215" s="584"/>
      <c r="C215" s="585"/>
      <c r="D215" s="621"/>
      <c r="E215" s="584"/>
      <c r="F215" s="622"/>
      <c r="G215" s="643" t="s">
        <v>32</v>
      </c>
      <c r="H215" s="644"/>
      <c r="I215" s="644"/>
      <c r="J215" s="644"/>
      <c r="K215" s="645"/>
      <c r="L215" s="647">
        <f t="shared" ref="L215:L216" si="26">L165</f>
        <v>10</v>
      </c>
      <c r="M215" s="648"/>
      <c r="N215" s="648"/>
      <c r="O215" s="649"/>
      <c r="P215" s="647">
        <f t="shared" ref="P215:P216" si="27">P165</f>
        <v>11</v>
      </c>
      <c r="Q215" s="648"/>
      <c r="R215" s="648"/>
      <c r="S215" s="649"/>
      <c r="T215" s="647">
        <f t="shared" ref="T215:T216" si="28">T165</f>
        <v>10</v>
      </c>
      <c r="U215" s="648"/>
      <c r="V215" s="648"/>
      <c r="W215" s="649"/>
      <c r="X215" s="647">
        <f t="shared" ref="X215:X216" si="29">X165</f>
        <v>14</v>
      </c>
      <c r="Y215" s="648"/>
      <c r="Z215" s="648"/>
      <c r="AA215" s="649"/>
      <c r="AB215" s="647">
        <v>14</v>
      </c>
      <c r="AC215" s="648"/>
      <c r="AD215" s="648"/>
      <c r="AE215" s="649"/>
      <c r="AF215" s="647">
        <f>1+AF165</f>
        <v>8</v>
      </c>
      <c r="AG215" s="648"/>
      <c r="AH215" s="648"/>
      <c r="AI215" s="649"/>
      <c r="AJ215" s="647">
        <f>3+AJ165</f>
        <v>3</v>
      </c>
      <c r="AK215" s="648"/>
      <c r="AL215" s="648"/>
      <c r="AM215" s="649"/>
      <c r="AN215" s="647">
        <f>AN165</f>
        <v>3</v>
      </c>
      <c r="AO215" s="648"/>
      <c r="AP215" s="648"/>
      <c r="AQ215" s="649"/>
      <c r="AS215" s="266">
        <f>SUM(L215:AQ215)</f>
        <v>73</v>
      </c>
    </row>
    <row r="216" spans="1:45" ht="18" customHeight="1" thickBot="1" x14ac:dyDescent="0.25">
      <c r="A216" s="583"/>
      <c r="B216" s="584"/>
      <c r="C216" s="585"/>
      <c r="D216" s="623"/>
      <c r="E216" s="624"/>
      <c r="F216" s="625"/>
      <c r="G216" s="643" t="s">
        <v>68</v>
      </c>
      <c r="H216" s="644"/>
      <c r="I216" s="644"/>
      <c r="J216" s="644"/>
      <c r="K216" s="645"/>
      <c r="L216" s="646">
        <f t="shared" si="26"/>
        <v>26</v>
      </c>
      <c r="M216" s="646"/>
      <c r="N216" s="646"/>
      <c r="O216" s="646"/>
      <c r="P216" s="646">
        <f t="shared" si="27"/>
        <v>25</v>
      </c>
      <c r="Q216" s="646"/>
      <c r="R216" s="646"/>
      <c r="S216" s="646"/>
      <c r="T216" s="606">
        <f t="shared" si="28"/>
        <v>25</v>
      </c>
      <c r="U216" s="607"/>
      <c r="V216" s="607"/>
      <c r="W216" s="608"/>
      <c r="X216" s="646">
        <f t="shared" si="29"/>
        <v>27</v>
      </c>
      <c r="Y216" s="646"/>
      <c r="Z216" s="646"/>
      <c r="AA216" s="646"/>
      <c r="AB216" s="646">
        <v>21</v>
      </c>
      <c r="AC216" s="646"/>
      <c r="AD216" s="646"/>
      <c r="AE216" s="646"/>
      <c r="AF216" s="646">
        <v>18</v>
      </c>
      <c r="AG216" s="646"/>
      <c r="AH216" s="646"/>
      <c r="AI216" s="646"/>
      <c r="AJ216" s="646">
        <v>4</v>
      </c>
      <c r="AK216" s="646"/>
      <c r="AL216" s="646"/>
      <c r="AM216" s="646"/>
      <c r="AN216" s="646">
        <v>3</v>
      </c>
      <c r="AO216" s="646"/>
      <c r="AP216" s="646"/>
      <c r="AQ216" s="646"/>
      <c r="AS216" s="266">
        <f>SUM(L216:AQ216)</f>
        <v>149</v>
      </c>
    </row>
    <row r="217" spans="1:45" ht="18" customHeight="1" x14ac:dyDescent="0.2">
      <c r="A217" s="101"/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3"/>
      <c r="Z217" s="102"/>
      <c r="AA217" s="102"/>
      <c r="AB217" s="102"/>
      <c r="AC217" s="102"/>
      <c r="AD217" s="98"/>
      <c r="AE217" s="99"/>
      <c r="AF217" s="104"/>
      <c r="AG217" s="102"/>
      <c r="AH217" s="102"/>
      <c r="AI217" s="102"/>
      <c r="AJ217" s="102"/>
      <c r="AK217" s="102"/>
      <c r="AL217" s="102"/>
      <c r="AM217" s="102"/>
      <c r="AN217" s="102"/>
      <c r="AO217" s="102"/>
      <c r="AP217" s="102"/>
      <c r="AQ217" s="105"/>
      <c r="AS217" s="266"/>
    </row>
    <row r="218" spans="1:45" ht="18" customHeight="1" x14ac:dyDescent="0.2">
      <c r="A218" s="106" t="s">
        <v>64</v>
      </c>
      <c r="B218" s="41"/>
      <c r="C218" s="107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8"/>
      <c r="R218" s="8"/>
      <c r="S218" s="8"/>
      <c r="T218" s="8"/>
      <c r="U218" s="8"/>
      <c r="V218" s="8"/>
      <c r="W218" s="8"/>
      <c r="X218" s="9"/>
      <c r="Y218" s="9"/>
      <c r="Z218" s="9"/>
      <c r="AA218" s="9"/>
      <c r="AB218" s="8"/>
      <c r="AC218" s="8"/>
      <c r="AD218" s="39"/>
      <c r="AE218" s="97"/>
      <c r="AF218" s="668" t="s">
        <v>328</v>
      </c>
      <c r="AG218" s="669"/>
      <c r="AH218" s="669"/>
      <c r="AI218" s="669"/>
      <c r="AJ218" s="669"/>
      <c r="AK218" s="669"/>
      <c r="AL218" s="669"/>
      <c r="AM218" s="669"/>
      <c r="AN218" s="669"/>
      <c r="AO218" s="669"/>
      <c r="AP218" s="669"/>
      <c r="AQ218" s="670"/>
      <c r="AS218" s="266"/>
    </row>
    <row r="219" spans="1:45" ht="18" customHeight="1" x14ac:dyDescent="0.2">
      <c r="A219" s="108"/>
      <c r="B219" s="107" t="s">
        <v>322</v>
      </c>
      <c r="C219" s="107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8"/>
      <c r="R219" s="8"/>
      <c r="S219" s="8"/>
      <c r="T219" s="8"/>
      <c r="U219" s="8"/>
      <c r="V219" s="8"/>
      <c r="W219" s="8"/>
      <c r="X219" s="9"/>
      <c r="Y219" s="9"/>
      <c r="Z219" s="9"/>
      <c r="AA219" s="9"/>
      <c r="AB219" s="8"/>
      <c r="AC219" s="8"/>
      <c r="AD219" s="39"/>
      <c r="AE219" s="97"/>
      <c r="AF219" s="28"/>
      <c r="AG219" s="8"/>
      <c r="AH219" s="9"/>
      <c r="AI219" s="9"/>
      <c r="AJ219" s="39"/>
      <c r="AK219" s="39"/>
      <c r="AL219" s="39"/>
      <c r="AM219" s="39"/>
      <c r="AN219" s="39"/>
      <c r="AO219" s="10"/>
      <c r="AP219" s="10"/>
      <c r="AQ219" s="27"/>
      <c r="AS219" s="266"/>
    </row>
    <row r="220" spans="1:45" ht="18" customHeight="1" x14ac:dyDescent="0.2">
      <c r="A220" s="108"/>
      <c r="B220" s="320" t="s">
        <v>185</v>
      </c>
      <c r="C220" s="320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8"/>
      <c r="R220" s="8"/>
      <c r="S220" s="8"/>
      <c r="T220" s="8"/>
      <c r="U220" s="8"/>
      <c r="V220" s="8"/>
      <c r="W220" s="8"/>
      <c r="X220" s="9"/>
      <c r="Y220" s="9"/>
      <c r="Z220" s="9"/>
      <c r="AA220" s="9"/>
      <c r="AB220" s="8"/>
      <c r="AC220" s="8"/>
      <c r="AD220" s="39"/>
      <c r="AE220" s="97"/>
      <c r="AF220" s="28"/>
      <c r="AG220" s="47" t="s">
        <v>33</v>
      </c>
      <c r="AH220" s="7"/>
      <c r="AI220" s="9"/>
      <c r="AJ220" s="39"/>
      <c r="AK220" s="39"/>
      <c r="AL220" s="39"/>
      <c r="AM220" s="39"/>
      <c r="AN220" s="39"/>
      <c r="AO220" s="10"/>
      <c r="AP220" s="10"/>
      <c r="AQ220" s="27"/>
      <c r="AS220" s="266"/>
    </row>
    <row r="221" spans="1:45" ht="18" customHeight="1" x14ac:dyDescent="0.2">
      <c r="A221" s="108"/>
      <c r="B221" s="320" t="s">
        <v>125</v>
      </c>
      <c r="C221" s="32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8"/>
      <c r="R221" s="8"/>
      <c r="S221" s="8"/>
      <c r="T221" s="8"/>
      <c r="U221" s="8"/>
      <c r="V221" s="8"/>
      <c r="W221" s="8"/>
      <c r="X221" s="9"/>
      <c r="Y221" s="9"/>
      <c r="Z221" s="9"/>
      <c r="AA221" s="9"/>
      <c r="AB221" s="39"/>
      <c r="AC221" s="39"/>
      <c r="AD221" s="39"/>
      <c r="AE221" s="97"/>
      <c r="AF221" s="96"/>
      <c r="AG221" s="71" t="s">
        <v>34</v>
      </c>
      <c r="AH221" s="71" t="s">
        <v>35</v>
      </c>
      <c r="AI221" s="7"/>
      <c r="AJ221" s="11"/>
      <c r="AK221" s="109"/>
      <c r="AL221" s="39"/>
      <c r="AM221" s="39"/>
      <c r="AN221" s="109"/>
      <c r="AO221" s="109"/>
      <c r="AP221" s="109"/>
      <c r="AQ221" s="97"/>
      <c r="AS221" s="266"/>
    </row>
    <row r="222" spans="1:45" ht="18" customHeight="1" x14ac:dyDescent="0.2">
      <c r="A222" s="108"/>
      <c r="B222" s="320" t="s">
        <v>307</v>
      </c>
      <c r="C222" s="291"/>
      <c r="D222" s="291"/>
      <c r="E222" s="60"/>
      <c r="F222" s="60"/>
      <c r="G222" s="60"/>
      <c r="H222" s="45"/>
      <c r="I222" s="44"/>
      <c r="J222" s="44"/>
      <c r="K222" s="44"/>
      <c r="L222" s="44"/>
      <c r="M222" s="44"/>
      <c r="N222" s="44"/>
      <c r="O222" s="44"/>
      <c r="P222" s="44"/>
      <c r="Q222" s="44"/>
      <c r="R222" s="26"/>
      <c r="S222" s="26"/>
      <c r="T222" s="26"/>
      <c r="U222" s="26"/>
      <c r="V222" s="26"/>
      <c r="W222" s="26"/>
      <c r="X222" s="26"/>
      <c r="Y222" s="26"/>
      <c r="Z222" s="39"/>
      <c r="AA222" s="26"/>
      <c r="AB222" s="39"/>
      <c r="AC222" s="39"/>
      <c r="AD222" s="39"/>
      <c r="AE222" s="97"/>
      <c r="AF222" s="96"/>
      <c r="AG222" s="70" t="s">
        <v>36</v>
      </c>
      <c r="AH222" s="70" t="s">
        <v>37</v>
      </c>
      <c r="AI222" s="72"/>
      <c r="AJ222" s="9"/>
      <c r="AK222" s="39"/>
      <c r="AL222" s="39"/>
      <c r="AM222" s="39"/>
      <c r="AN222" s="39"/>
      <c r="AO222" s="39"/>
      <c r="AP222" s="39"/>
      <c r="AQ222" s="110"/>
      <c r="AS222" s="266"/>
    </row>
    <row r="223" spans="1:45" ht="18" customHeight="1" x14ac:dyDescent="0.2">
      <c r="A223" s="108"/>
      <c r="B223" s="671" t="s">
        <v>308</v>
      </c>
      <c r="C223" s="671"/>
      <c r="D223" s="671"/>
      <c r="E223" s="671"/>
      <c r="F223" s="671"/>
      <c r="G223" s="671"/>
      <c r="H223" s="671"/>
      <c r="I223" s="45"/>
      <c r="J223" s="45"/>
      <c r="K223" s="45"/>
      <c r="L223" s="45"/>
      <c r="M223" s="46"/>
      <c r="N223" s="45"/>
      <c r="O223" s="45"/>
      <c r="P223" s="45"/>
      <c r="Q223" s="45"/>
      <c r="R223" s="45"/>
      <c r="S223" s="12"/>
      <c r="T223" s="12"/>
      <c r="U223" s="12"/>
      <c r="V223" s="12"/>
      <c r="W223" s="8"/>
      <c r="X223" s="8"/>
      <c r="Y223" s="8"/>
      <c r="Z223" s="39"/>
      <c r="AA223" s="8"/>
      <c r="AB223" s="39"/>
      <c r="AC223" s="39"/>
      <c r="AD223" s="39"/>
      <c r="AE223" s="97"/>
      <c r="AF223" s="96"/>
      <c r="AG223" s="71" t="s">
        <v>12</v>
      </c>
      <c r="AH223" s="76" t="s">
        <v>38</v>
      </c>
      <c r="AI223" s="73"/>
      <c r="AJ223" s="26"/>
      <c r="AK223" s="39"/>
      <c r="AL223" s="39"/>
      <c r="AM223" s="39"/>
      <c r="AN223" s="39"/>
      <c r="AO223" s="39"/>
      <c r="AP223" s="39"/>
      <c r="AQ223" s="97"/>
      <c r="AS223" s="266"/>
    </row>
    <row r="224" spans="1:45" ht="18" customHeight="1" x14ac:dyDescent="0.2">
      <c r="A224" s="108"/>
      <c r="B224" s="350" t="s">
        <v>323</v>
      </c>
      <c r="C224" s="107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39"/>
      <c r="AC224" s="39"/>
      <c r="AD224" s="39"/>
      <c r="AE224" s="97"/>
      <c r="AF224" s="96"/>
      <c r="AG224" s="71" t="s">
        <v>39</v>
      </c>
      <c r="AH224" s="71" t="s">
        <v>40</v>
      </c>
      <c r="AI224" s="72"/>
      <c r="AJ224" s="8"/>
      <c r="AK224" s="39"/>
      <c r="AL224" s="39"/>
      <c r="AM224" s="39"/>
      <c r="AN224" s="39"/>
      <c r="AO224" s="39"/>
      <c r="AP224" s="39"/>
      <c r="AQ224" s="97"/>
      <c r="AS224" s="266"/>
    </row>
    <row r="225" spans="1:45" ht="18" customHeight="1" x14ac:dyDescent="0.2">
      <c r="A225" s="108"/>
      <c r="B225" s="350" t="s">
        <v>324</v>
      </c>
      <c r="C225" s="350"/>
      <c r="D225" s="350"/>
      <c r="E225" s="350"/>
      <c r="F225" s="350"/>
      <c r="G225" s="350"/>
      <c r="H225" s="350"/>
      <c r="I225" s="350"/>
      <c r="J225" s="350"/>
      <c r="K225" s="350"/>
      <c r="L225" s="350"/>
      <c r="M225" s="350"/>
      <c r="N225" s="350"/>
      <c r="O225" s="350"/>
      <c r="P225" s="350"/>
      <c r="Q225" s="350"/>
      <c r="R225" s="350"/>
      <c r="S225" s="350"/>
      <c r="T225" s="350"/>
      <c r="U225" s="350"/>
      <c r="V225" s="350"/>
      <c r="W225" s="350"/>
      <c r="X225" s="350"/>
      <c r="Y225" s="350"/>
      <c r="Z225" s="350"/>
      <c r="AA225" s="350"/>
      <c r="AB225" s="39"/>
      <c r="AC225" s="39"/>
      <c r="AD225" s="39"/>
      <c r="AE225" s="97"/>
      <c r="AF225" s="96"/>
      <c r="AG225" s="71" t="s">
        <v>41</v>
      </c>
      <c r="AH225" s="71" t="s">
        <v>42</v>
      </c>
      <c r="AI225" s="72"/>
      <c r="AJ225" s="8"/>
      <c r="AK225" s="39"/>
      <c r="AL225" s="39"/>
      <c r="AM225" s="39"/>
      <c r="AN225" s="39"/>
      <c r="AO225" s="39"/>
      <c r="AP225" s="39"/>
      <c r="AQ225" s="97"/>
      <c r="AS225" s="266"/>
    </row>
    <row r="226" spans="1:45" ht="18" customHeight="1" x14ac:dyDescent="0.2">
      <c r="A226" s="108"/>
      <c r="B226" s="349" t="s">
        <v>325</v>
      </c>
      <c r="C226" s="350"/>
      <c r="D226" s="350"/>
      <c r="E226" s="350"/>
      <c r="F226" s="350"/>
      <c r="G226" s="350"/>
      <c r="H226" s="350"/>
      <c r="I226" s="350"/>
      <c r="J226" s="350"/>
      <c r="K226" s="350"/>
      <c r="L226" s="350"/>
      <c r="M226" s="350"/>
      <c r="N226" s="350"/>
      <c r="O226" s="350"/>
      <c r="P226" s="350"/>
      <c r="Q226" s="350"/>
      <c r="R226" s="350"/>
      <c r="S226" s="350"/>
      <c r="T226" s="350"/>
      <c r="U226" s="350"/>
      <c r="V226" s="350"/>
      <c r="W226" s="350"/>
      <c r="X226" s="350"/>
      <c r="Y226" s="350"/>
      <c r="Z226" s="350"/>
      <c r="AA226" s="350"/>
      <c r="AB226" s="39"/>
      <c r="AC226" s="39"/>
      <c r="AD226" s="39"/>
      <c r="AE226" s="97"/>
      <c r="AF226" s="96"/>
      <c r="AG226" s="70" t="s">
        <v>43</v>
      </c>
      <c r="AH226" s="70" t="s">
        <v>44</v>
      </c>
      <c r="AI226" s="72"/>
      <c r="AJ226" s="9"/>
      <c r="AK226" s="39"/>
      <c r="AL226" s="39"/>
      <c r="AM226" s="39"/>
      <c r="AN226" s="39"/>
      <c r="AO226" s="39"/>
      <c r="AP226" s="39"/>
      <c r="AQ226" s="97"/>
      <c r="AS226" s="266"/>
    </row>
    <row r="227" spans="1:45" ht="18" customHeight="1" x14ac:dyDescent="0.2">
      <c r="A227" s="108"/>
      <c r="B227" s="349"/>
      <c r="C227" s="349"/>
      <c r="D227" s="349"/>
      <c r="E227" s="349"/>
      <c r="F227" s="349"/>
      <c r="G227" s="349"/>
      <c r="H227" s="349"/>
      <c r="I227" s="349"/>
      <c r="J227" s="349"/>
      <c r="K227" s="349"/>
      <c r="L227" s="349"/>
      <c r="M227" s="349"/>
      <c r="N227" s="349"/>
      <c r="O227" s="349"/>
      <c r="P227" s="349"/>
      <c r="Q227" s="349"/>
      <c r="R227" s="349"/>
      <c r="S227" s="349"/>
      <c r="T227" s="349"/>
      <c r="U227" s="349"/>
      <c r="V227" s="349"/>
      <c r="W227" s="349"/>
      <c r="X227" s="349"/>
      <c r="Y227" s="349"/>
      <c r="Z227" s="349"/>
      <c r="AA227" s="349"/>
      <c r="AB227" s="39"/>
      <c r="AC227" s="39"/>
      <c r="AD227" s="39"/>
      <c r="AE227" s="97"/>
      <c r="AF227" s="96"/>
      <c r="AG227" s="111"/>
      <c r="AH227" s="70" t="s">
        <v>67</v>
      </c>
      <c r="AI227" s="72"/>
      <c r="AJ227" s="9"/>
      <c r="AK227" s="39"/>
      <c r="AL227" s="39"/>
      <c r="AM227" s="39"/>
      <c r="AN227" s="39"/>
      <c r="AO227" s="39"/>
      <c r="AP227" s="39"/>
      <c r="AQ227" s="97"/>
      <c r="AS227" s="266"/>
    </row>
    <row r="228" spans="1:45" ht="18" customHeight="1" thickBot="1" x14ac:dyDescent="0.25">
      <c r="A228" s="112"/>
      <c r="B228" s="13"/>
      <c r="C228" s="140"/>
      <c r="D228" s="13"/>
      <c r="E228" s="14"/>
      <c r="F228" s="14"/>
      <c r="G228" s="14"/>
      <c r="H228" s="14"/>
      <c r="I228" s="14"/>
      <c r="J228" s="14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5"/>
      <c r="Y228" s="38"/>
      <c r="Z228" s="113"/>
      <c r="AA228" s="113"/>
      <c r="AB228" s="113"/>
      <c r="AC228" s="113"/>
      <c r="AD228" s="38"/>
      <c r="AE228" s="74"/>
      <c r="AF228" s="672" t="s">
        <v>61</v>
      </c>
      <c r="AG228" s="673"/>
      <c r="AH228" s="674"/>
      <c r="AI228" s="674"/>
      <c r="AJ228" s="674"/>
      <c r="AK228" s="674"/>
      <c r="AL228" s="674"/>
      <c r="AM228" s="674"/>
      <c r="AN228" s="674"/>
      <c r="AO228" s="674"/>
      <c r="AP228" s="674"/>
      <c r="AQ228" s="675"/>
      <c r="AS228" s="266"/>
    </row>
    <row r="229" spans="1:45" ht="18" customHeight="1" x14ac:dyDescent="0.2">
      <c r="A229" s="497"/>
      <c r="B229" s="498"/>
      <c r="C229" s="499"/>
      <c r="D229" s="500" t="str">
        <f>D178</f>
        <v>PLAN  STUDIÓW  NR  VII</v>
      </c>
      <c r="E229" s="501"/>
      <c r="F229" s="501"/>
      <c r="G229" s="501"/>
      <c r="H229" s="501"/>
      <c r="I229" s="501"/>
      <c r="J229" s="501"/>
      <c r="K229" s="501"/>
      <c r="L229" s="501"/>
      <c r="M229" s="501"/>
      <c r="N229" s="501"/>
      <c r="O229" s="501"/>
      <c r="P229" s="501"/>
      <c r="Q229" s="501"/>
      <c r="R229" s="501"/>
      <c r="S229" s="501"/>
      <c r="T229" s="501"/>
      <c r="U229" s="501"/>
      <c r="V229" s="501"/>
      <c r="W229" s="501"/>
      <c r="X229" s="501"/>
      <c r="Y229" s="501"/>
      <c r="Z229" s="501"/>
      <c r="AA229" s="501"/>
      <c r="AB229" s="502"/>
      <c r="AC229" s="502"/>
      <c r="AD229" s="502"/>
      <c r="AE229" s="503"/>
      <c r="AF229" s="386"/>
      <c r="AG229" s="387"/>
      <c r="AH229" s="387"/>
      <c r="AI229" s="387"/>
      <c r="AJ229" s="387"/>
      <c r="AK229" s="387"/>
      <c r="AL229" s="387"/>
      <c r="AM229" s="387"/>
      <c r="AN229" s="387"/>
      <c r="AO229" s="387"/>
      <c r="AP229" s="387"/>
      <c r="AQ229" s="388"/>
      <c r="AS229" s="266"/>
    </row>
    <row r="230" spans="1:45" ht="18" customHeight="1" x14ac:dyDescent="0.2">
      <c r="A230" s="508" t="s">
        <v>190</v>
      </c>
      <c r="B230" s="509"/>
      <c r="C230" s="510"/>
      <c r="D230" s="504"/>
      <c r="E230" s="505"/>
      <c r="F230" s="505"/>
      <c r="G230" s="505"/>
      <c r="H230" s="505"/>
      <c r="I230" s="505"/>
      <c r="J230" s="505"/>
      <c r="K230" s="505"/>
      <c r="L230" s="505"/>
      <c r="M230" s="505"/>
      <c r="N230" s="505"/>
      <c r="O230" s="505"/>
      <c r="P230" s="505"/>
      <c r="Q230" s="505"/>
      <c r="R230" s="505"/>
      <c r="S230" s="505"/>
      <c r="T230" s="505"/>
      <c r="U230" s="505"/>
      <c r="V230" s="505"/>
      <c r="W230" s="505"/>
      <c r="X230" s="505"/>
      <c r="Y230" s="505"/>
      <c r="Z230" s="505"/>
      <c r="AA230" s="505"/>
      <c r="AB230" s="506"/>
      <c r="AC230" s="506"/>
      <c r="AD230" s="506"/>
      <c r="AE230" s="507"/>
      <c r="AF230" s="123"/>
      <c r="AG230" s="124"/>
      <c r="AH230" s="124"/>
      <c r="AI230" s="124"/>
      <c r="AJ230" s="124"/>
      <c r="AK230" s="124"/>
      <c r="AL230" s="124"/>
      <c r="AM230" s="124"/>
      <c r="AN230" s="124"/>
      <c r="AO230" s="124"/>
      <c r="AP230" s="124"/>
      <c r="AQ230" s="125"/>
      <c r="AS230" s="266"/>
    </row>
    <row r="231" spans="1:45" ht="18" customHeight="1" x14ac:dyDescent="0.2">
      <c r="A231" s="508" t="s">
        <v>293</v>
      </c>
      <c r="B231" s="511"/>
      <c r="C231" s="512"/>
      <c r="D231" s="176"/>
      <c r="E231" s="177"/>
      <c r="F231" s="177"/>
      <c r="G231" s="177"/>
      <c r="H231" s="178"/>
      <c r="I231" s="177"/>
      <c r="J231" s="177"/>
      <c r="K231" s="177"/>
      <c r="L231" s="175"/>
      <c r="M231" s="304"/>
      <c r="N231" s="304"/>
      <c r="O231" s="304"/>
      <c r="P231" s="304"/>
      <c r="Q231" s="304"/>
      <c r="R231" s="304"/>
      <c r="S231" s="304"/>
      <c r="T231" s="304"/>
      <c r="U231" s="304"/>
      <c r="V231" s="304"/>
      <c r="W231" s="304"/>
      <c r="X231" s="304"/>
      <c r="Y231" s="304"/>
      <c r="Z231" s="304"/>
      <c r="AA231" s="304"/>
      <c r="AB231" s="305"/>
      <c r="AC231" s="305"/>
      <c r="AD231" s="305"/>
      <c r="AE231" s="305"/>
      <c r="AF231" s="123"/>
      <c r="AG231" s="124"/>
      <c r="AH231" s="124"/>
      <c r="AI231" s="124"/>
      <c r="AJ231" s="124"/>
      <c r="AK231" s="124"/>
      <c r="AL231" s="124"/>
      <c r="AM231" s="124"/>
      <c r="AN231" s="124"/>
      <c r="AO231" s="124"/>
      <c r="AP231" s="124"/>
      <c r="AQ231" s="125"/>
      <c r="AS231" s="266"/>
    </row>
    <row r="232" spans="1:45" ht="18" customHeight="1" x14ac:dyDescent="0.2">
      <c r="A232" s="508"/>
      <c r="B232" s="509"/>
      <c r="C232" s="510"/>
      <c r="D232" s="176" t="s">
        <v>188</v>
      </c>
      <c r="E232" s="177"/>
      <c r="F232" s="177"/>
      <c r="G232" s="177"/>
      <c r="H232" s="178" t="s">
        <v>338</v>
      </c>
      <c r="I232" s="177"/>
      <c r="J232" s="177"/>
      <c r="K232" s="177"/>
      <c r="L232" s="175"/>
      <c r="M232" s="304"/>
      <c r="N232" s="304"/>
      <c r="O232" s="304"/>
      <c r="P232" s="304"/>
      <c r="Q232" s="304"/>
      <c r="R232" s="304"/>
      <c r="S232" s="304"/>
      <c r="T232" s="304"/>
      <c r="U232" s="304"/>
      <c r="V232" s="304"/>
      <c r="W232" s="304"/>
      <c r="X232" s="304"/>
      <c r="Y232" s="127"/>
      <c r="Z232" s="126"/>
      <c r="AA232" s="126"/>
      <c r="AB232" s="128"/>
      <c r="AC232" s="126"/>
      <c r="AD232" s="126"/>
      <c r="AE232" s="126"/>
      <c r="AF232" s="123"/>
      <c r="AG232" s="124"/>
      <c r="AH232" s="124"/>
      <c r="AI232" s="124"/>
      <c r="AJ232" s="124"/>
      <c r="AK232" s="124"/>
      <c r="AL232" s="124"/>
      <c r="AM232" s="124"/>
      <c r="AN232" s="124"/>
      <c r="AO232" s="124"/>
      <c r="AP232" s="124"/>
      <c r="AQ232" s="125"/>
      <c r="AS232" s="266"/>
    </row>
    <row r="233" spans="1:45" ht="18" customHeight="1" x14ac:dyDescent="0.2">
      <c r="A233" s="548" t="s">
        <v>69</v>
      </c>
      <c r="B233" s="509"/>
      <c r="C233" s="510"/>
      <c r="D233" s="126" t="s">
        <v>72</v>
      </c>
      <c r="E233" s="358"/>
      <c r="F233" s="358"/>
      <c r="G233" s="358"/>
      <c r="H233" s="127" t="s">
        <v>121</v>
      </c>
      <c r="I233" s="127"/>
      <c r="J233" s="128"/>
      <c r="K233" s="296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6"/>
      <c r="AA233" s="126"/>
      <c r="AB233" s="128"/>
      <c r="AC233" s="294"/>
      <c r="AD233" s="294"/>
      <c r="AE233" s="294"/>
      <c r="AF233" s="123"/>
      <c r="AG233" s="124"/>
      <c r="AH233" s="124"/>
      <c r="AI233" s="124"/>
      <c r="AJ233" s="124"/>
      <c r="AK233" s="124"/>
      <c r="AL233" s="124"/>
      <c r="AM233" s="124"/>
      <c r="AN233" s="124"/>
      <c r="AO233" s="124"/>
      <c r="AP233" s="124"/>
      <c r="AQ233" s="125"/>
      <c r="AS233" s="266"/>
    </row>
    <row r="234" spans="1:45" ht="18" customHeight="1" x14ac:dyDescent="0.2">
      <c r="A234" s="549" t="s">
        <v>123</v>
      </c>
      <c r="B234" s="550"/>
      <c r="C234" s="551"/>
      <c r="D234" s="126" t="s">
        <v>71</v>
      </c>
      <c r="E234" s="358"/>
      <c r="F234" s="358"/>
      <c r="G234" s="126"/>
      <c r="H234" s="127" t="s">
        <v>122</v>
      </c>
      <c r="I234" s="127"/>
      <c r="J234" s="128"/>
      <c r="K234" s="127"/>
      <c r="L234" s="127"/>
      <c r="M234" s="124"/>
      <c r="N234" s="296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6"/>
      <c r="AA234" s="126"/>
      <c r="AB234" s="128"/>
      <c r="AC234" s="294"/>
      <c r="AD234" s="294"/>
      <c r="AE234" s="294"/>
      <c r="AF234" s="123"/>
      <c r="AG234" s="124"/>
      <c r="AH234" s="124"/>
      <c r="AI234" s="124"/>
      <c r="AJ234" s="124"/>
      <c r="AK234" s="124"/>
      <c r="AL234" s="124"/>
      <c r="AM234" s="124"/>
      <c r="AN234" s="124"/>
      <c r="AO234" s="124"/>
      <c r="AP234" s="124"/>
      <c r="AQ234" s="125"/>
      <c r="AS234" s="266"/>
    </row>
    <row r="235" spans="1:45" ht="18" customHeight="1" x14ac:dyDescent="0.2">
      <c r="A235" s="293"/>
      <c r="B235" s="294"/>
      <c r="C235" s="295"/>
      <c r="D235" s="126" t="s">
        <v>0</v>
      </c>
      <c r="E235" s="126"/>
      <c r="F235" s="126"/>
      <c r="G235" s="126"/>
      <c r="H235" s="127" t="s">
        <v>73</v>
      </c>
      <c r="I235" s="127"/>
      <c r="J235" s="128"/>
      <c r="K235" s="127"/>
      <c r="L235" s="127"/>
      <c r="M235" s="127"/>
      <c r="N235" s="296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6"/>
      <c r="AA235" s="126"/>
      <c r="AB235" s="128"/>
      <c r="AC235" s="294"/>
      <c r="AD235" s="294"/>
      <c r="AE235" s="294"/>
      <c r="AF235" s="123"/>
      <c r="AG235" s="124"/>
      <c r="AH235" s="124"/>
      <c r="AI235" s="124"/>
      <c r="AJ235" s="124"/>
      <c r="AK235" s="124"/>
      <c r="AL235" s="124"/>
      <c r="AM235" s="124"/>
      <c r="AN235" s="124"/>
      <c r="AO235" s="124"/>
      <c r="AP235" s="124"/>
      <c r="AQ235" s="125"/>
      <c r="AS235" s="266"/>
    </row>
    <row r="236" spans="1:45" ht="18" customHeight="1" x14ac:dyDescent="0.2">
      <c r="A236" s="548" t="s">
        <v>65</v>
      </c>
      <c r="B236" s="509"/>
      <c r="C236" s="510"/>
      <c r="D236" s="132"/>
      <c r="E236" s="126"/>
      <c r="F236" s="126"/>
      <c r="G236" s="126"/>
      <c r="H236" s="127"/>
      <c r="I236" s="127"/>
      <c r="J236" s="128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6"/>
      <c r="AA236" s="126"/>
      <c r="AB236" s="128"/>
      <c r="AC236" s="126"/>
      <c r="AD236" s="126"/>
      <c r="AE236" s="126"/>
      <c r="AF236" s="650" t="s">
        <v>336</v>
      </c>
      <c r="AG236" s="651"/>
      <c r="AH236" s="651"/>
      <c r="AI236" s="651"/>
      <c r="AJ236" s="651"/>
      <c r="AK236" s="651"/>
      <c r="AL236" s="651"/>
      <c r="AM236" s="651"/>
      <c r="AN236" s="651"/>
      <c r="AO236" s="651"/>
      <c r="AP236" s="651"/>
      <c r="AQ236" s="652"/>
      <c r="AS236" s="266"/>
    </row>
    <row r="237" spans="1:45" ht="18" customHeight="1" x14ac:dyDescent="0.2">
      <c r="A237" s="292"/>
      <c r="B237" s="284"/>
      <c r="C237" s="285"/>
      <c r="D237" s="132"/>
      <c r="E237" s="126"/>
      <c r="F237" s="126"/>
      <c r="G237" s="126"/>
      <c r="H237" s="127"/>
      <c r="I237" s="127"/>
      <c r="J237" s="128"/>
      <c r="K237" s="127"/>
      <c r="L237" s="127"/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  <c r="W237" s="127"/>
      <c r="X237" s="127"/>
      <c r="Y237" s="127"/>
      <c r="Z237" s="126"/>
      <c r="AA237" s="126"/>
      <c r="AB237" s="128"/>
      <c r="AC237" s="126"/>
      <c r="AD237" s="126"/>
      <c r="AE237" s="126"/>
      <c r="AF237" s="650" t="s">
        <v>337</v>
      </c>
      <c r="AG237" s="651"/>
      <c r="AH237" s="651"/>
      <c r="AI237" s="651"/>
      <c r="AJ237" s="651"/>
      <c r="AK237" s="651"/>
      <c r="AL237" s="651"/>
      <c r="AM237" s="651"/>
      <c r="AN237" s="651"/>
      <c r="AO237" s="651"/>
      <c r="AP237" s="651"/>
      <c r="AQ237" s="652"/>
      <c r="AS237" s="266"/>
    </row>
    <row r="238" spans="1:45" ht="18" customHeight="1" thickBot="1" x14ac:dyDescent="0.25">
      <c r="A238" s="702"/>
      <c r="B238" s="703"/>
      <c r="C238" s="704"/>
      <c r="D238" s="100"/>
      <c r="E238" s="35"/>
      <c r="F238" s="35"/>
      <c r="G238" s="35"/>
      <c r="H238" s="35"/>
      <c r="I238" s="35"/>
      <c r="J238" s="35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4"/>
      <c r="AA238" s="34"/>
      <c r="AB238" s="35"/>
      <c r="AC238" s="82"/>
      <c r="AD238" s="82"/>
      <c r="AE238" s="82"/>
      <c r="AF238" s="391"/>
      <c r="AG238" s="392"/>
      <c r="AH238" s="392"/>
      <c r="AI238" s="392"/>
      <c r="AJ238" s="392"/>
      <c r="AK238" s="392"/>
      <c r="AL238" s="392"/>
      <c r="AM238" s="392"/>
      <c r="AN238" s="392"/>
      <c r="AO238" s="392"/>
      <c r="AP238" s="392"/>
      <c r="AQ238" s="393"/>
      <c r="AS238" s="266"/>
    </row>
    <row r="239" spans="1:45" ht="9.75" customHeight="1" thickBot="1" x14ac:dyDescent="0.25">
      <c r="A239" s="136"/>
      <c r="B239" s="136"/>
      <c r="C239" s="136"/>
      <c r="D239" s="287"/>
      <c r="E239" s="287"/>
      <c r="F239" s="287"/>
      <c r="G239" s="287"/>
      <c r="H239" s="287"/>
      <c r="I239" s="287"/>
      <c r="J239" s="287"/>
      <c r="K239" s="137"/>
      <c r="L239" s="137"/>
      <c r="M239" s="137"/>
      <c r="N239" s="137"/>
      <c r="O239" s="137"/>
      <c r="P239" s="137"/>
      <c r="Q239" s="137"/>
      <c r="R239" s="137"/>
      <c r="S239" s="137"/>
      <c r="T239" s="137"/>
      <c r="U239" s="137"/>
      <c r="V239" s="137"/>
      <c r="W239" s="137"/>
      <c r="X239" s="137"/>
      <c r="Y239" s="137"/>
      <c r="Z239" s="138"/>
      <c r="AA239" s="138"/>
      <c r="AB239" s="139"/>
      <c r="AC239" s="139"/>
      <c r="AD239" s="139"/>
      <c r="AE239" s="139"/>
      <c r="AF239" s="139"/>
      <c r="AG239" s="139"/>
      <c r="AH239" s="139"/>
      <c r="AI239" s="139"/>
      <c r="AJ239" s="139"/>
      <c r="AK239" s="139"/>
      <c r="AL239" s="139"/>
      <c r="AM239" s="139"/>
      <c r="AN239" s="139"/>
      <c r="AO239" s="139"/>
      <c r="AP239" s="287"/>
      <c r="AQ239" s="287"/>
      <c r="AS239" s="266"/>
    </row>
    <row r="240" spans="1:45" ht="18" customHeight="1" x14ac:dyDescent="0.2">
      <c r="A240" s="653" t="s">
        <v>46</v>
      </c>
      <c r="B240" s="656" t="s">
        <v>2</v>
      </c>
      <c r="C240" s="708"/>
      <c r="D240" s="532" t="s">
        <v>3</v>
      </c>
      <c r="E240" s="533"/>
      <c r="F240" s="534"/>
      <c r="G240" s="540" t="s">
        <v>4</v>
      </c>
      <c r="H240" s="539"/>
      <c r="I240" s="539"/>
      <c r="J240" s="539"/>
      <c r="K240" s="539"/>
      <c r="L240" s="540" t="s">
        <v>56</v>
      </c>
      <c r="M240" s="541"/>
      <c r="N240" s="541"/>
      <c r="O240" s="541"/>
      <c r="P240" s="541"/>
      <c r="Q240" s="541"/>
      <c r="R240" s="541"/>
      <c r="S240" s="541"/>
      <c r="T240" s="541"/>
      <c r="U240" s="541"/>
      <c r="V240" s="541"/>
      <c r="W240" s="541"/>
      <c r="X240" s="541"/>
      <c r="Y240" s="541"/>
      <c r="Z240" s="541"/>
      <c r="AA240" s="541"/>
      <c r="AB240" s="541"/>
      <c r="AC240" s="541"/>
      <c r="AD240" s="541"/>
      <c r="AE240" s="541"/>
      <c r="AF240" s="541"/>
      <c r="AG240" s="541"/>
      <c r="AH240" s="541"/>
      <c r="AI240" s="541"/>
      <c r="AJ240" s="541"/>
      <c r="AK240" s="541"/>
      <c r="AL240" s="541"/>
      <c r="AM240" s="541"/>
      <c r="AN240" s="541"/>
      <c r="AO240" s="541"/>
      <c r="AP240" s="541"/>
      <c r="AQ240" s="542"/>
      <c r="AS240" s="266"/>
    </row>
    <row r="241" spans="1:45" ht="18" customHeight="1" x14ac:dyDescent="0.2">
      <c r="A241" s="654"/>
      <c r="B241" s="658"/>
      <c r="C241" s="709"/>
      <c r="D241" s="535"/>
      <c r="E241" s="536"/>
      <c r="F241" s="537"/>
      <c r="G241" s="684" t="s">
        <v>6</v>
      </c>
      <c r="H241" s="521" t="s">
        <v>7</v>
      </c>
      <c r="I241" s="521"/>
      <c r="J241" s="521"/>
      <c r="K241" s="575"/>
      <c r="L241" s="543" t="s">
        <v>23</v>
      </c>
      <c r="M241" s="521"/>
      <c r="N241" s="521"/>
      <c r="O241" s="544"/>
      <c r="P241" s="543" t="s">
        <v>24</v>
      </c>
      <c r="Q241" s="521"/>
      <c r="R241" s="521"/>
      <c r="S241" s="544"/>
      <c r="T241" s="545" t="s">
        <v>25</v>
      </c>
      <c r="U241" s="546"/>
      <c r="V241" s="546"/>
      <c r="W241" s="547"/>
      <c r="X241" s="545" t="s">
        <v>26</v>
      </c>
      <c r="Y241" s="546"/>
      <c r="Z241" s="546"/>
      <c r="AA241" s="547"/>
      <c r="AB241" s="545" t="s">
        <v>27</v>
      </c>
      <c r="AC241" s="546"/>
      <c r="AD241" s="546"/>
      <c r="AE241" s="547"/>
      <c r="AF241" s="545" t="s">
        <v>28</v>
      </c>
      <c r="AG241" s="546"/>
      <c r="AH241" s="546"/>
      <c r="AI241" s="547"/>
      <c r="AJ241" s="545" t="s">
        <v>29</v>
      </c>
      <c r="AK241" s="546"/>
      <c r="AL241" s="546"/>
      <c r="AM241" s="547"/>
      <c r="AN241" s="543" t="s">
        <v>109</v>
      </c>
      <c r="AO241" s="521"/>
      <c r="AP241" s="521"/>
      <c r="AQ241" s="544"/>
      <c r="AS241" s="266"/>
    </row>
    <row r="242" spans="1:45" ht="18" customHeight="1" x14ac:dyDescent="0.2">
      <c r="A242" s="654"/>
      <c r="B242" s="658"/>
      <c r="C242" s="709"/>
      <c r="D242" s="513" t="s">
        <v>8</v>
      </c>
      <c r="E242" s="515" t="s">
        <v>9</v>
      </c>
      <c r="F242" s="518" t="s">
        <v>68</v>
      </c>
      <c r="G242" s="592"/>
      <c r="H242" s="521" t="s">
        <v>10</v>
      </c>
      <c r="I242" s="521" t="s">
        <v>11</v>
      </c>
      <c r="J242" s="521" t="s">
        <v>12</v>
      </c>
      <c r="K242" s="575" t="s">
        <v>62</v>
      </c>
      <c r="L242" s="784" t="s">
        <v>342</v>
      </c>
      <c r="M242" s="785"/>
      <c r="N242" s="785"/>
      <c r="O242" s="785"/>
      <c r="P242" s="785"/>
      <c r="Q242" s="785"/>
      <c r="R242" s="785"/>
      <c r="S242" s="785"/>
      <c r="T242" s="785"/>
      <c r="U242" s="785"/>
      <c r="V242" s="785"/>
      <c r="W242" s="785"/>
      <c r="X242" s="785"/>
      <c r="Y242" s="785"/>
      <c r="Z242" s="785"/>
      <c r="AA242" s="785"/>
      <c r="AB242" s="785"/>
      <c r="AC242" s="785"/>
      <c r="AD242" s="785"/>
      <c r="AE242" s="785"/>
      <c r="AF242" s="785"/>
      <c r="AG242" s="785"/>
      <c r="AH242" s="785"/>
      <c r="AI242" s="785"/>
      <c r="AJ242" s="785"/>
      <c r="AK242" s="785"/>
      <c r="AL242" s="785"/>
      <c r="AM242" s="785"/>
      <c r="AN242" s="785"/>
      <c r="AO242" s="785"/>
      <c r="AP242" s="785"/>
      <c r="AQ242" s="786"/>
      <c r="AS242" s="266"/>
    </row>
    <row r="243" spans="1:45" ht="18" customHeight="1" x14ac:dyDescent="0.2">
      <c r="A243" s="654"/>
      <c r="B243" s="658"/>
      <c r="C243" s="709"/>
      <c r="D243" s="513"/>
      <c r="E243" s="516"/>
      <c r="F243" s="519"/>
      <c r="G243" s="592"/>
      <c r="H243" s="521"/>
      <c r="I243" s="521"/>
      <c r="J243" s="521"/>
      <c r="K243" s="575"/>
      <c r="L243" s="567" t="s">
        <v>10</v>
      </c>
      <c r="M243" s="555" t="s">
        <v>11</v>
      </c>
      <c r="N243" s="557" t="s">
        <v>13</v>
      </c>
      <c r="O243" s="565" t="s">
        <v>66</v>
      </c>
      <c r="P243" s="567" t="s">
        <v>10</v>
      </c>
      <c r="Q243" s="555" t="s">
        <v>11</v>
      </c>
      <c r="R243" s="557" t="s">
        <v>13</v>
      </c>
      <c r="S243" s="565" t="s">
        <v>66</v>
      </c>
      <c r="T243" s="567" t="s">
        <v>10</v>
      </c>
      <c r="U243" s="555" t="s">
        <v>11</v>
      </c>
      <c r="V243" s="557" t="s">
        <v>13</v>
      </c>
      <c r="W243" s="565" t="s">
        <v>66</v>
      </c>
      <c r="X243" s="567" t="s">
        <v>10</v>
      </c>
      <c r="Y243" s="555" t="s">
        <v>11</v>
      </c>
      <c r="Z243" s="557" t="s">
        <v>13</v>
      </c>
      <c r="AA243" s="565" t="s">
        <v>66</v>
      </c>
      <c r="AB243" s="567" t="s">
        <v>10</v>
      </c>
      <c r="AC243" s="555" t="s">
        <v>11</v>
      </c>
      <c r="AD243" s="557" t="s">
        <v>13</v>
      </c>
      <c r="AE243" s="565" t="s">
        <v>66</v>
      </c>
      <c r="AF243" s="567" t="s">
        <v>10</v>
      </c>
      <c r="AG243" s="555" t="s">
        <v>11</v>
      </c>
      <c r="AH243" s="557" t="s">
        <v>13</v>
      </c>
      <c r="AI243" s="565" t="s">
        <v>66</v>
      </c>
      <c r="AJ243" s="567" t="s">
        <v>10</v>
      </c>
      <c r="AK243" s="555" t="s">
        <v>11</v>
      </c>
      <c r="AL243" s="557" t="s">
        <v>13</v>
      </c>
      <c r="AM243" s="565" t="s">
        <v>66</v>
      </c>
      <c r="AN243" s="567" t="s">
        <v>10</v>
      </c>
      <c r="AO243" s="555" t="s">
        <v>11</v>
      </c>
      <c r="AP243" s="557" t="s">
        <v>13</v>
      </c>
      <c r="AQ243" s="565" t="s">
        <v>66</v>
      </c>
      <c r="AS243" s="266"/>
    </row>
    <row r="244" spans="1:45" ht="18" customHeight="1" thickBot="1" x14ac:dyDescent="0.25">
      <c r="A244" s="655"/>
      <c r="B244" s="660"/>
      <c r="C244" s="710"/>
      <c r="D244" s="514"/>
      <c r="E244" s="517"/>
      <c r="F244" s="520"/>
      <c r="G244" s="593"/>
      <c r="H244" s="522"/>
      <c r="I244" s="522"/>
      <c r="J244" s="522"/>
      <c r="K244" s="576"/>
      <c r="L244" s="568"/>
      <c r="M244" s="556"/>
      <c r="N244" s="558"/>
      <c r="O244" s="566"/>
      <c r="P244" s="568"/>
      <c r="Q244" s="556"/>
      <c r="R244" s="558"/>
      <c r="S244" s="566"/>
      <c r="T244" s="568"/>
      <c r="U244" s="556"/>
      <c r="V244" s="558"/>
      <c r="W244" s="566"/>
      <c r="X244" s="568"/>
      <c r="Y244" s="556"/>
      <c r="Z244" s="558"/>
      <c r="AA244" s="566"/>
      <c r="AB244" s="568"/>
      <c r="AC244" s="556"/>
      <c r="AD244" s="558"/>
      <c r="AE244" s="566"/>
      <c r="AF244" s="568"/>
      <c r="AG244" s="556"/>
      <c r="AH244" s="558"/>
      <c r="AI244" s="566"/>
      <c r="AJ244" s="568"/>
      <c r="AK244" s="556"/>
      <c r="AL244" s="558"/>
      <c r="AM244" s="566"/>
      <c r="AN244" s="568"/>
      <c r="AO244" s="556"/>
      <c r="AP244" s="558"/>
      <c r="AQ244" s="566"/>
      <c r="AS244" s="266"/>
    </row>
    <row r="245" spans="1:45" ht="18" customHeight="1" thickBot="1" x14ac:dyDescent="0.25">
      <c r="A245" s="316" t="s">
        <v>316</v>
      </c>
      <c r="B245" s="733" t="s">
        <v>318</v>
      </c>
      <c r="C245" s="733"/>
      <c r="D245" s="734"/>
      <c r="E245" s="734"/>
      <c r="F245" s="301"/>
      <c r="G245" s="301"/>
      <c r="H245" s="735"/>
      <c r="I245" s="735"/>
      <c r="J245" s="735"/>
      <c r="K245" s="735"/>
      <c r="L245" s="735"/>
      <c r="M245" s="735"/>
      <c r="N245" s="735"/>
      <c r="O245" s="735"/>
      <c r="P245" s="735"/>
      <c r="Q245" s="735"/>
      <c r="R245" s="735"/>
      <c r="S245" s="735"/>
      <c r="T245" s="735"/>
      <c r="U245" s="735"/>
      <c r="V245" s="735"/>
      <c r="W245" s="735"/>
      <c r="X245" s="735"/>
      <c r="Y245" s="735"/>
      <c r="Z245" s="735"/>
      <c r="AA245" s="735"/>
      <c r="AB245" s="735"/>
      <c r="AC245" s="735"/>
      <c r="AD245" s="735"/>
      <c r="AE245" s="735"/>
      <c r="AF245" s="735"/>
      <c r="AG245" s="735"/>
      <c r="AH245" s="735"/>
      <c r="AI245" s="735"/>
      <c r="AJ245" s="735"/>
      <c r="AK245" s="735"/>
      <c r="AL245" s="735"/>
      <c r="AM245" s="735"/>
      <c r="AN245" s="735"/>
      <c r="AO245" s="735"/>
      <c r="AP245" s="735"/>
      <c r="AQ245" s="736"/>
      <c r="AS245" s="266"/>
    </row>
    <row r="246" spans="1:45" ht="18" customHeight="1" thickBot="1" x14ac:dyDescent="0.25">
      <c r="A246" s="275"/>
      <c r="B246" s="275" t="s">
        <v>222</v>
      </c>
      <c r="C246" s="279" t="s">
        <v>223</v>
      </c>
      <c r="D246" s="202"/>
      <c r="E246" s="202"/>
      <c r="F246" s="202"/>
      <c r="G246" s="202"/>
      <c r="H246" s="301"/>
      <c r="I246" s="301"/>
      <c r="J246" s="301"/>
      <c r="K246" s="301"/>
      <c r="L246" s="301"/>
      <c r="M246" s="301"/>
      <c r="N246" s="301"/>
      <c r="O246" s="301"/>
      <c r="P246" s="301"/>
      <c r="Q246" s="301"/>
      <c r="R246" s="301"/>
      <c r="S246" s="301"/>
      <c r="T246" s="301"/>
      <c r="U246" s="301"/>
      <c r="V246" s="301"/>
      <c r="W246" s="301"/>
      <c r="X246" s="301"/>
      <c r="Y246" s="301"/>
      <c r="Z246" s="301"/>
      <c r="AA246" s="301"/>
      <c r="AB246" s="301"/>
      <c r="AC246" s="301"/>
      <c r="AD246" s="301"/>
      <c r="AE246" s="301"/>
      <c r="AF246" s="301"/>
      <c r="AG246" s="301"/>
      <c r="AH246" s="301"/>
      <c r="AI246" s="301"/>
      <c r="AJ246" s="301"/>
      <c r="AK246" s="301"/>
      <c r="AL246" s="301"/>
      <c r="AM246" s="301"/>
      <c r="AN246" s="301"/>
      <c r="AO246" s="301"/>
      <c r="AP246" s="301"/>
      <c r="AQ246" s="302"/>
      <c r="AS246" s="266"/>
    </row>
    <row r="247" spans="1:45" ht="18" customHeight="1" x14ac:dyDescent="0.2">
      <c r="A247" s="750" t="s">
        <v>16</v>
      </c>
      <c r="B247" s="182" t="s">
        <v>210</v>
      </c>
      <c r="C247" s="277" t="s">
        <v>210</v>
      </c>
      <c r="D247" s="751"/>
      <c r="E247" s="727">
        <v>2</v>
      </c>
      <c r="F247" s="712">
        <v>2</v>
      </c>
      <c r="G247" s="725">
        <v>16</v>
      </c>
      <c r="H247" s="724">
        <v>8</v>
      </c>
      <c r="I247" s="724"/>
      <c r="J247" s="724"/>
      <c r="K247" s="713">
        <v>8</v>
      </c>
      <c r="L247" s="118"/>
      <c r="M247" s="119"/>
      <c r="N247" s="119"/>
      <c r="O247" s="120"/>
      <c r="P247" s="405"/>
      <c r="Q247" s="119"/>
      <c r="R247" s="119"/>
      <c r="S247" s="120"/>
      <c r="T247" s="118"/>
      <c r="U247" s="119"/>
      <c r="V247" s="119"/>
      <c r="W247" s="120"/>
      <c r="X247" s="405"/>
      <c r="Y247" s="119"/>
      <c r="Z247" s="119"/>
      <c r="AA247" s="120"/>
      <c r="AB247" s="752">
        <v>8</v>
      </c>
      <c r="AC247" s="753"/>
      <c r="AD247" s="753"/>
      <c r="AE247" s="744">
        <v>8</v>
      </c>
      <c r="AF247" s="405"/>
      <c r="AG247" s="119"/>
      <c r="AH247" s="119"/>
      <c r="AI247" s="120"/>
      <c r="AJ247" s="406"/>
      <c r="AK247" s="119"/>
      <c r="AL247" s="119"/>
      <c r="AM247" s="120"/>
      <c r="AN247" s="405"/>
      <c r="AO247" s="119"/>
      <c r="AP247" s="119"/>
      <c r="AQ247" s="120"/>
      <c r="AS247" s="266"/>
    </row>
    <row r="248" spans="1:45" ht="18" customHeight="1" x14ac:dyDescent="0.2">
      <c r="A248" s="716"/>
      <c r="B248" s="197" t="s">
        <v>209</v>
      </c>
      <c r="C248" s="407" t="s">
        <v>211</v>
      </c>
      <c r="D248" s="718"/>
      <c r="E248" s="720"/>
      <c r="F248" s="714"/>
      <c r="G248" s="723"/>
      <c r="H248" s="720"/>
      <c r="I248" s="720"/>
      <c r="J248" s="720"/>
      <c r="K248" s="714"/>
      <c r="L248" s="362"/>
      <c r="M248" s="360"/>
      <c r="N248" s="360"/>
      <c r="O248" s="364"/>
      <c r="P248" s="16"/>
      <c r="Q248" s="360"/>
      <c r="R248" s="360"/>
      <c r="S248" s="364"/>
      <c r="T248" s="362"/>
      <c r="U248" s="360"/>
      <c r="V248" s="360"/>
      <c r="W248" s="364"/>
      <c r="X248" s="16"/>
      <c r="Y248" s="360"/>
      <c r="Z248" s="360"/>
      <c r="AA248" s="364"/>
      <c r="AB248" s="748"/>
      <c r="AC248" s="732"/>
      <c r="AD248" s="732"/>
      <c r="AE248" s="745"/>
      <c r="AF248" s="16"/>
      <c r="AG248" s="360"/>
      <c r="AH248" s="360"/>
      <c r="AI248" s="364"/>
      <c r="AJ248" s="62"/>
      <c r="AK248" s="360"/>
      <c r="AL248" s="360"/>
      <c r="AM248" s="364"/>
      <c r="AN248" s="16"/>
      <c r="AO248" s="360"/>
      <c r="AP248" s="360"/>
      <c r="AQ248" s="364"/>
      <c r="AS248" s="266"/>
    </row>
    <row r="249" spans="1:45" ht="18" customHeight="1" x14ac:dyDescent="0.2">
      <c r="A249" s="5">
        <v>2</v>
      </c>
      <c r="B249" s="206" t="s">
        <v>113</v>
      </c>
      <c r="C249" s="408" t="s">
        <v>212</v>
      </c>
      <c r="D249" s="318">
        <v>1</v>
      </c>
      <c r="E249" s="24">
        <v>1</v>
      </c>
      <c r="F249" s="289">
        <v>3</v>
      </c>
      <c r="G249" s="30">
        <v>16</v>
      </c>
      <c r="H249" s="51">
        <v>8</v>
      </c>
      <c r="I249" s="51"/>
      <c r="J249" s="51"/>
      <c r="K249" s="51">
        <v>8</v>
      </c>
      <c r="L249" s="22"/>
      <c r="M249" s="21"/>
      <c r="N249" s="21"/>
      <c r="O249" s="18"/>
      <c r="P249" s="29"/>
      <c r="Q249" s="21"/>
      <c r="R249" s="21"/>
      <c r="S249" s="18"/>
      <c r="T249" s="22"/>
      <c r="U249" s="21"/>
      <c r="V249" s="21"/>
      <c r="W249" s="18"/>
      <c r="X249" s="29"/>
      <c r="Y249" s="21"/>
      <c r="Z249" s="21"/>
      <c r="AA249" s="18"/>
      <c r="AB249" s="29"/>
      <c r="AC249" s="21"/>
      <c r="AD249" s="21"/>
      <c r="AE249" s="18"/>
      <c r="AF249" s="116">
        <v>8</v>
      </c>
      <c r="AG249" s="21"/>
      <c r="AH249" s="21"/>
      <c r="AI249" s="309">
        <v>8</v>
      </c>
      <c r="AJ249" s="30"/>
      <c r="AK249" s="21"/>
      <c r="AL249" s="21"/>
      <c r="AM249" s="309"/>
      <c r="AN249" s="29"/>
      <c r="AO249" s="21"/>
      <c r="AP249" s="21"/>
      <c r="AQ249" s="309"/>
      <c r="AS249" s="266"/>
    </row>
    <row r="250" spans="1:45" ht="18" customHeight="1" x14ac:dyDescent="0.2">
      <c r="A250" s="715">
        <v>3</v>
      </c>
      <c r="B250" s="191" t="s">
        <v>213</v>
      </c>
      <c r="C250" s="403" t="s">
        <v>214</v>
      </c>
      <c r="D250" s="717"/>
      <c r="E250" s="719">
        <v>1</v>
      </c>
      <c r="F250" s="721">
        <v>2</v>
      </c>
      <c r="G250" s="722">
        <v>16</v>
      </c>
      <c r="H250" s="719"/>
      <c r="I250" s="719"/>
      <c r="J250" s="719"/>
      <c r="K250" s="721">
        <v>16</v>
      </c>
      <c r="L250" s="361"/>
      <c r="M250" s="359"/>
      <c r="N250" s="359"/>
      <c r="O250" s="363"/>
      <c r="P250" s="85"/>
      <c r="Q250" s="359"/>
      <c r="R250" s="359"/>
      <c r="S250" s="363"/>
      <c r="T250" s="361"/>
      <c r="U250" s="359"/>
      <c r="V250" s="359"/>
      <c r="W250" s="363"/>
      <c r="X250" s="85"/>
      <c r="Y250" s="359"/>
      <c r="Z250" s="359"/>
      <c r="AA250" s="363"/>
      <c r="AB250" s="747"/>
      <c r="AC250" s="746"/>
      <c r="AD250" s="746"/>
      <c r="AE250" s="749">
        <v>16</v>
      </c>
      <c r="AF250" s="85"/>
      <c r="AG250" s="359"/>
      <c r="AH250" s="359"/>
      <c r="AI250" s="363"/>
      <c r="AJ250" s="67"/>
      <c r="AK250" s="359"/>
      <c r="AL250" s="359"/>
      <c r="AM250" s="363"/>
      <c r="AN250" s="85"/>
      <c r="AO250" s="359"/>
      <c r="AP250" s="359"/>
      <c r="AQ250" s="363"/>
      <c r="AS250" s="266"/>
    </row>
    <row r="251" spans="1:45" ht="18" customHeight="1" x14ac:dyDescent="0.2">
      <c r="A251" s="716"/>
      <c r="B251" s="190"/>
      <c r="C251" s="404" t="s">
        <v>215</v>
      </c>
      <c r="D251" s="718"/>
      <c r="E251" s="720"/>
      <c r="F251" s="714"/>
      <c r="G251" s="723"/>
      <c r="H251" s="720"/>
      <c r="I251" s="720"/>
      <c r="J251" s="720"/>
      <c r="K251" s="714"/>
      <c r="L251" s="362"/>
      <c r="M251" s="360"/>
      <c r="N251" s="360"/>
      <c r="O251" s="364"/>
      <c r="P251" s="16"/>
      <c r="Q251" s="360"/>
      <c r="R251" s="360"/>
      <c r="S251" s="364"/>
      <c r="T251" s="362"/>
      <c r="U251" s="360"/>
      <c r="V251" s="360"/>
      <c r="W251" s="364"/>
      <c r="X251" s="16"/>
      <c r="Y251" s="360"/>
      <c r="Z251" s="360"/>
      <c r="AA251" s="364"/>
      <c r="AB251" s="748"/>
      <c r="AC251" s="732"/>
      <c r="AD251" s="732"/>
      <c r="AE251" s="745"/>
      <c r="AF251" s="16"/>
      <c r="AG251" s="360"/>
      <c r="AH251" s="360"/>
      <c r="AI251" s="364"/>
      <c r="AJ251" s="16"/>
      <c r="AK251" s="360"/>
      <c r="AL251" s="360"/>
      <c r="AM251" s="364"/>
      <c r="AN251" s="16"/>
      <c r="AO251" s="360"/>
      <c r="AP251" s="360"/>
      <c r="AQ251" s="364"/>
      <c r="AS251" s="266"/>
    </row>
    <row r="252" spans="1:45" ht="18" customHeight="1" x14ac:dyDescent="0.2">
      <c r="A252" s="5">
        <v>4</v>
      </c>
      <c r="B252" s="206" t="s">
        <v>216</v>
      </c>
      <c r="C252" s="408" t="s">
        <v>217</v>
      </c>
      <c r="D252" s="19"/>
      <c r="E252" s="25">
        <v>2</v>
      </c>
      <c r="F252" s="20">
        <v>3</v>
      </c>
      <c r="G252" s="30">
        <v>16</v>
      </c>
      <c r="H252" s="51">
        <v>8</v>
      </c>
      <c r="I252" s="51"/>
      <c r="J252" s="51"/>
      <c r="K252" s="51">
        <v>8</v>
      </c>
      <c r="L252" s="22"/>
      <c r="M252" s="21"/>
      <c r="N252" s="21"/>
      <c r="O252" s="18"/>
      <c r="P252" s="29"/>
      <c r="Q252" s="21"/>
      <c r="R252" s="21"/>
      <c r="S252" s="18"/>
      <c r="T252" s="22"/>
      <c r="U252" s="21"/>
      <c r="V252" s="21"/>
      <c r="W252" s="18"/>
      <c r="X252" s="29"/>
      <c r="Y252" s="21"/>
      <c r="Z252" s="21"/>
      <c r="AA252" s="18"/>
      <c r="AB252" s="29"/>
      <c r="AC252" s="21"/>
      <c r="AD252" s="21"/>
      <c r="AE252" s="18"/>
      <c r="AF252" s="29">
        <v>8</v>
      </c>
      <c r="AG252" s="21"/>
      <c r="AH252" s="21"/>
      <c r="AI252" s="18">
        <v>8</v>
      </c>
      <c r="AJ252" s="29"/>
      <c r="AK252" s="21"/>
      <c r="AL252" s="21"/>
      <c r="AM252" s="18"/>
      <c r="AN252" s="29"/>
      <c r="AO252" s="21"/>
      <c r="AP252" s="21"/>
      <c r="AQ252" s="18"/>
      <c r="AS252" s="266"/>
    </row>
    <row r="253" spans="1:45" ht="18" customHeight="1" x14ac:dyDescent="0.2">
      <c r="A253" s="5">
        <v>5</v>
      </c>
      <c r="B253" s="206" t="s">
        <v>218</v>
      </c>
      <c r="C253" s="408" t="s">
        <v>219</v>
      </c>
      <c r="D253" s="19"/>
      <c r="E253" s="25">
        <v>2</v>
      </c>
      <c r="F253" s="20">
        <v>2</v>
      </c>
      <c r="G253" s="30">
        <v>16</v>
      </c>
      <c r="H253" s="51">
        <v>8</v>
      </c>
      <c r="I253" s="51"/>
      <c r="J253" s="51">
        <v>8</v>
      </c>
      <c r="K253" s="51"/>
      <c r="L253" s="22"/>
      <c r="M253" s="21"/>
      <c r="N253" s="21"/>
      <c r="O253" s="18"/>
      <c r="P253" s="29"/>
      <c r="Q253" s="21"/>
      <c r="R253" s="21"/>
      <c r="S253" s="18"/>
      <c r="T253" s="22"/>
      <c r="U253" s="21"/>
      <c r="V253" s="21"/>
      <c r="W253" s="18"/>
      <c r="X253" s="29"/>
      <c r="Y253" s="21"/>
      <c r="Z253" s="21"/>
      <c r="AA253" s="18"/>
      <c r="AB253" s="29"/>
      <c r="AC253" s="21"/>
      <c r="AD253" s="21"/>
      <c r="AE253" s="18"/>
      <c r="AF253" s="29">
        <v>8</v>
      </c>
      <c r="AG253" s="21"/>
      <c r="AH253" s="21">
        <v>8</v>
      </c>
      <c r="AI253" s="18"/>
      <c r="AJ253" s="29"/>
      <c r="AK253" s="21"/>
      <c r="AL253" s="21"/>
      <c r="AM253" s="18"/>
      <c r="AN253" s="29"/>
      <c r="AO253" s="21"/>
      <c r="AP253" s="21"/>
      <c r="AQ253" s="18"/>
      <c r="AS253" s="266"/>
    </row>
    <row r="254" spans="1:45" ht="18" customHeight="1" x14ac:dyDescent="0.2">
      <c r="A254" s="715">
        <v>6</v>
      </c>
      <c r="B254" s="409" t="s">
        <v>111</v>
      </c>
      <c r="C254" s="403" t="s">
        <v>220</v>
      </c>
      <c r="D254" s="717">
        <v>1</v>
      </c>
      <c r="E254" s="719">
        <v>1</v>
      </c>
      <c r="F254" s="721">
        <v>4</v>
      </c>
      <c r="G254" s="722">
        <v>24</v>
      </c>
      <c r="H254" s="719">
        <v>16</v>
      </c>
      <c r="I254" s="719"/>
      <c r="J254" s="719"/>
      <c r="K254" s="721">
        <v>8</v>
      </c>
      <c r="L254" s="361"/>
      <c r="M254" s="359"/>
      <c r="N254" s="359"/>
      <c r="O254" s="363"/>
      <c r="P254" s="85"/>
      <c r="Q254" s="359"/>
      <c r="R254" s="359"/>
      <c r="S254" s="363"/>
      <c r="T254" s="361"/>
      <c r="U254" s="359"/>
      <c r="V254" s="359"/>
      <c r="W254" s="363"/>
      <c r="X254" s="85"/>
      <c r="Y254" s="359"/>
      <c r="Z254" s="359"/>
      <c r="AA254" s="363"/>
      <c r="AB254" s="85"/>
      <c r="AC254" s="359"/>
      <c r="AD254" s="359"/>
      <c r="AE254" s="363"/>
      <c r="AF254" s="85"/>
      <c r="AG254" s="359"/>
      <c r="AH254" s="359"/>
      <c r="AI254" s="363"/>
      <c r="AJ254" s="737">
        <v>16</v>
      </c>
      <c r="AK254" s="746"/>
      <c r="AL254" s="746"/>
      <c r="AM254" s="749">
        <v>8</v>
      </c>
      <c r="AN254" s="85"/>
      <c r="AO254" s="359"/>
      <c r="AP254" s="359"/>
      <c r="AQ254" s="363"/>
      <c r="AS254" s="266"/>
    </row>
    <row r="255" spans="1:45" ht="18" customHeight="1" x14ac:dyDescent="0.2">
      <c r="A255" s="716"/>
      <c r="B255" s="190"/>
      <c r="C255" s="404" t="s">
        <v>221</v>
      </c>
      <c r="D255" s="718"/>
      <c r="E255" s="720"/>
      <c r="F255" s="714"/>
      <c r="G255" s="723"/>
      <c r="H255" s="720"/>
      <c r="I255" s="720"/>
      <c r="J255" s="720"/>
      <c r="K255" s="714"/>
      <c r="L255" s="362"/>
      <c r="M255" s="360"/>
      <c r="N255" s="360"/>
      <c r="O255" s="364"/>
      <c r="P255" s="16"/>
      <c r="Q255" s="360"/>
      <c r="R255" s="360"/>
      <c r="S255" s="364"/>
      <c r="T255" s="362"/>
      <c r="U255" s="360"/>
      <c r="V255" s="360"/>
      <c r="W255" s="364"/>
      <c r="X255" s="16"/>
      <c r="Y255" s="360"/>
      <c r="Z255" s="360"/>
      <c r="AA255" s="364"/>
      <c r="AB255" s="16"/>
      <c r="AC255" s="360"/>
      <c r="AD255" s="360"/>
      <c r="AE255" s="364"/>
      <c r="AF255" s="16"/>
      <c r="AG255" s="360"/>
      <c r="AH255" s="360"/>
      <c r="AI255" s="364"/>
      <c r="AJ255" s="739"/>
      <c r="AK255" s="732"/>
      <c r="AL255" s="732"/>
      <c r="AM255" s="745"/>
      <c r="AN255" s="16"/>
      <c r="AO255" s="360"/>
      <c r="AP255" s="360"/>
      <c r="AQ255" s="364"/>
      <c r="AS255" s="266"/>
    </row>
    <row r="256" spans="1:45" ht="18" customHeight="1" x14ac:dyDescent="0.2">
      <c r="A256" s="715">
        <v>7</v>
      </c>
      <c r="B256" s="409" t="s">
        <v>112</v>
      </c>
      <c r="C256" s="403" t="s">
        <v>220</v>
      </c>
      <c r="D256" s="717">
        <v>1</v>
      </c>
      <c r="E256" s="719">
        <v>1</v>
      </c>
      <c r="F256" s="721">
        <v>3</v>
      </c>
      <c r="G256" s="722">
        <v>24</v>
      </c>
      <c r="H256" s="719">
        <v>16</v>
      </c>
      <c r="I256" s="719"/>
      <c r="J256" s="719"/>
      <c r="K256" s="721">
        <v>8</v>
      </c>
      <c r="L256" s="361"/>
      <c r="M256" s="359"/>
      <c r="N256" s="359"/>
      <c r="O256" s="363"/>
      <c r="P256" s="85"/>
      <c r="Q256" s="359"/>
      <c r="R256" s="359"/>
      <c r="S256" s="363"/>
      <c r="T256" s="361"/>
      <c r="U256" s="359"/>
      <c r="V256" s="359"/>
      <c r="W256" s="363"/>
      <c r="X256" s="85"/>
      <c r="Y256" s="359"/>
      <c r="Z256" s="359"/>
      <c r="AA256" s="363"/>
      <c r="AB256" s="85"/>
      <c r="AC256" s="359"/>
      <c r="AD256" s="359"/>
      <c r="AE256" s="363"/>
      <c r="AF256" s="85"/>
      <c r="AG256" s="359"/>
      <c r="AH256" s="359"/>
      <c r="AI256" s="363"/>
      <c r="AJ256" s="737">
        <v>16</v>
      </c>
      <c r="AK256" s="746"/>
      <c r="AL256" s="746"/>
      <c r="AM256" s="749">
        <v>8</v>
      </c>
      <c r="AN256" s="85"/>
      <c r="AO256" s="359"/>
      <c r="AP256" s="359"/>
      <c r="AQ256" s="363"/>
      <c r="AS256" s="266"/>
    </row>
    <row r="257" spans="1:49" ht="18" customHeight="1" x14ac:dyDescent="0.2">
      <c r="A257" s="716"/>
      <c r="B257" s="190"/>
      <c r="C257" s="404" t="s">
        <v>224</v>
      </c>
      <c r="D257" s="718"/>
      <c r="E257" s="720"/>
      <c r="F257" s="714"/>
      <c r="G257" s="723"/>
      <c r="H257" s="720"/>
      <c r="I257" s="720"/>
      <c r="J257" s="720"/>
      <c r="K257" s="714"/>
      <c r="L257" s="362"/>
      <c r="M257" s="360"/>
      <c r="N257" s="360"/>
      <c r="O257" s="364"/>
      <c r="P257" s="16"/>
      <c r="Q257" s="360"/>
      <c r="R257" s="360"/>
      <c r="S257" s="364"/>
      <c r="T257" s="362"/>
      <c r="U257" s="360"/>
      <c r="V257" s="360"/>
      <c r="W257" s="364"/>
      <c r="X257" s="16"/>
      <c r="Y257" s="360"/>
      <c r="Z257" s="360"/>
      <c r="AA257" s="364"/>
      <c r="AB257" s="16"/>
      <c r="AC257" s="360"/>
      <c r="AD257" s="360"/>
      <c r="AE257" s="364"/>
      <c r="AF257" s="16"/>
      <c r="AG257" s="360"/>
      <c r="AH257" s="360"/>
      <c r="AI257" s="364"/>
      <c r="AJ257" s="739"/>
      <c r="AK257" s="732"/>
      <c r="AL257" s="732"/>
      <c r="AM257" s="745"/>
      <c r="AN257" s="16"/>
      <c r="AO257" s="360"/>
      <c r="AP257" s="360"/>
      <c r="AQ257" s="364"/>
      <c r="AS257" s="266"/>
    </row>
    <row r="258" spans="1:49" ht="18" customHeight="1" x14ac:dyDescent="0.2">
      <c r="A258" s="715">
        <v>8</v>
      </c>
      <c r="B258" s="187" t="s">
        <v>114</v>
      </c>
      <c r="C258" s="409" t="s">
        <v>226</v>
      </c>
      <c r="D258" s="717"/>
      <c r="E258" s="719">
        <v>2</v>
      </c>
      <c r="F258" s="721">
        <v>2</v>
      </c>
      <c r="G258" s="722">
        <v>16</v>
      </c>
      <c r="H258" s="719">
        <v>8</v>
      </c>
      <c r="I258" s="719"/>
      <c r="J258" s="719"/>
      <c r="K258" s="721">
        <v>8</v>
      </c>
      <c r="L258" s="361"/>
      <c r="M258" s="359"/>
      <c r="N258" s="359"/>
      <c r="O258" s="363"/>
      <c r="P258" s="85"/>
      <c r="Q258" s="359"/>
      <c r="R258" s="359"/>
      <c r="S258" s="363"/>
      <c r="T258" s="361"/>
      <c r="U258" s="359"/>
      <c r="V258" s="359"/>
      <c r="W258" s="363"/>
      <c r="X258" s="85"/>
      <c r="Y258" s="359"/>
      <c r="Z258" s="359"/>
      <c r="AA258" s="363"/>
      <c r="AB258" s="85"/>
      <c r="AC258" s="359"/>
      <c r="AD258" s="359"/>
      <c r="AE258" s="363"/>
      <c r="AF258" s="85"/>
      <c r="AG258" s="359"/>
      <c r="AH258" s="359"/>
      <c r="AI258" s="363"/>
      <c r="AJ258" s="747">
        <v>8</v>
      </c>
      <c r="AK258" s="746"/>
      <c r="AL258" s="746"/>
      <c r="AM258" s="749">
        <v>8</v>
      </c>
      <c r="AN258" s="85"/>
      <c r="AO258" s="359"/>
      <c r="AP258" s="359"/>
      <c r="AQ258" s="363"/>
      <c r="AS258" s="266"/>
    </row>
    <row r="259" spans="1:49" ht="18" customHeight="1" x14ac:dyDescent="0.2">
      <c r="A259" s="716"/>
      <c r="B259" s="185"/>
      <c r="C259" s="402" t="s">
        <v>225</v>
      </c>
      <c r="D259" s="718"/>
      <c r="E259" s="720"/>
      <c r="F259" s="714"/>
      <c r="G259" s="723"/>
      <c r="H259" s="720"/>
      <c r="I259" s="720"/>
      <c r="J259" s="720"/>
      <c r="K259" s="714"/>
      <c r="L259" s="362"/>
      <c r="M259" s="360"/>
      <c r="N259" s="360"/>
      <c r="O259" s="364"/>
      <c r="P259" s="16"/>
      <c r="Q259" s="360"/>
      <c r="R259" s="360"/>
      <c r="S259" s="364"/>
      <c r="T259" s="362"/>
      <c r="U259" s="360"/>
      <c r="V259" s="360"/>
      <c r="W259" s="364"/>
      <c r="X259" s="16"/>
      <c r="Y259" s="360"/>
      <c r="Z259" s="360"/>
      <c r="AA259" s="364"/>
      <c r="AB259" s="16"/>
      <c r="AC259" s="360"/>
      <c r="AD259" s="360"/>
      <c r="AE259" s="364"/>
      <c r="AF259" s="16"/>
      <c r="AG259" s="360"/>
      <c r="AH259" s="360"/>
      <c r="AI259" s="364"/>
      <c r="AJ259" s="748"/>
      <c r="AK259" s="732"/>
      <c r="AL259" s="732"/>
      <c r="AM259" s="745"/>
      <c r="AN259" s="16"/>
      <c r="AO259" s="360"/>
      <c r="AP259" s="360"/>
      <c r="AQ259" s="364"/>
      <c r="AS259" s="266"/>
    </row>
    <row r="260" spans="1:49" ht="18" customHeight="1" thickBot="1" x14ac:dyDescent="0.25">
      <c r="A260" s="5"/>
      <c r="B260" s="286"/>
      <c r="C260" s="48"/>
      <c r="D260" s="318"/>
      <c r="E260" s="307"/>
      <c r="F260" s="309"/>
      <c r="G260" s="67"/>
      <c r="H260" s="51"/>
      <c r="I260" s="288"/>
      <c r="J260" s="288"/>
      <c r="K260" s="288"/>
      <c r="L260" s="86"/>
      <c r="M260" s="87"/>
      <c r="N260" s="87"/>
      <c r="O260" s="78"/>
      <c r="P260" s="88"/>
      <c r="Q260" s="87"/>
      <c r="R260" s="87"/>
      <c r="S260" s="78"/>
      <c r="T260" s="86"/>
      <c r="U260" s="87"/>
      <c r="V260" s="87"/>
      <c r="W260" s="78"/>
      <c r="X260" s="88"/>
      <c r="Y260" s="87"/>
      <c r="Z260" s="87"/>
      <c r="AA260" s="78"/>
      <c r="AB260" s="88"/>
      <c r="AC260" s="87"/>
      <c r="AD260" s="87"/>
      <c r="AE260" s="78"/>
      <c r="AF260" s="88"/>
      <c r="AG260" s="87"/>
      <c r="AH260" s="87"/>
      <c r="AI260" s="78"/>
      <c r="AJ260" s="88"/>
      <c r="AK260" s="87"/>
      <c r="AL260" s="87"/>
      <c r="AM260" s="78"/>
      <c r="AN260" s="88"/>
      <c r="AO260" s="87"/>
      <c r="AP260" s="87"/>
      <c r="AQ260" s="78"/>
      <c r="AS260" s="266"/>
    </row>
    <row r="261" spans="1:49" ht="18" customHeight="1" thickTop="1" x14ac:dyDescent="0.2">
      <c r="A261" s="55"/>
      <c r="B261" s="598" t="s">
        <v>21</v>
      </c>
      <c r="C261" s="599"/>
      <c r="D261" s="602">
        <f t="shared" ref="D261:K261" si="30">SUM(D247:D260)</f>
        <v>3</v>
      </c>
      <c r="E261" s="594">
        <f t="shared" si="30"/>
        <v>12</v>
      </c>
      <c r="F261" s="596">
        <f t="shared" si="30"/>
        <v>21</v>
      </c>
      <c r="G261" s="604">
        <f t="shared" si="30"/>
        <v>144</v>
      </c>
      <c r="H261" s="594">
        <f t="shared" si="30"/>
        <v>72</v>
      </c>
      <c r="I261" s="594">
        <f t="shared" si="30"/>
        <v>0</v>
      </c>
      <c r="J261" s="594">
        <f t="shared" si="30"/>
        <v>8</v>
      </c>
      <c r="K261" s="596">
        <f t="shared" si="30"/>
        <v>64</v>
      </c>
      <c r="L261" s="444">
        <f t="shared" ref="L261:AQ261" si="31">SUM(L247:L259)</f>
        <v>0</v>
      </c>
      <c r="M261" s="445">
        <f t="shared" si="31"/>
        <v>0</v>
      </c>
      <c r="N261" s="445">
        <f t="shared" si="31"/>
        <v>0</v>
      </c>
      <c r="O261" s="446">
        <f t="shared" si="31"/>
        <v>0</v>
      </c>
      <c r="P261" s="444">
        <f t="shared" si="31"/>
        <v>0</v>
      </c>
      <c r="Q261" s="445">
        <f t="shared" si="31"/>
        <v>0</v>
      </c>
      <c r="R261" s="445">
        <f t="shared" si="31"/>
        <v>0</v>
      </c>
      <c r="S261" s="446">
        <f t="shared" si="31"/>
        <v>0</v>
      </c>
      <c r="T261" s="444">
        <f t="shared" si="31"/>
        <v>0</v>
      </c>
      <c r="U261" s="445">
        <f t="shared" si="31"/>
        <v>0</v>
      </c>
      <c r="V261" s="445">
        <f t="shared" si="31"/>
        <v>0</v>
      </c>
      <c r="W261" s="446">
        <f t="shared" si="31"/>
        <v>0</v>
      </c>
      <c r="X261" s="444">
        <f t="shared" si="31"/>
        <v>0</v>
      </c>
      <c r="Y261" s="445">
        <f t="shared" si="31"/>
        <v>0</v>
      </c>
      <c r="Z261" s="445">
        <f t="shared" si="31"/>
        <v>0</v>
      </c>
      <c r="AA261" s="446">
        <f t="shared" si="31"/>
        <v>0</v>
      </c>
      <c r="AB261" s="444">
        <f t="shared" si="31"/>
        <v>8</v>
      </c>
      <c r="AC261" s="445">
        <f t="shared" si="31"/>
        <v>0</v>
      </c>
      <c r="AD261" s="445">
        <f t="shared" si="31"/>
        <v>0</v>
      </c>
      <c r="AE261" s="446">
        <f t="shared" si="31"/>
        <v>24</v>
      </c>
      <c r="AF261" s="444">
        <f t="shared" si="31"/>
        <v>24</v>
      </c>
      <c r="AG261" s="445">
        <f t="shared" si="31"/>
        <v>0</v>
      </c>
      <c r="AH261" s="445">
        <f t="shared" si="31"/>
        <v>8</v>
      </c>
      <c r="AI261" s="446">
        <f t="shared" si="31"/>
        <v>16</v>
      </c>
      <c r="AJ261" s="444">
        <f t="shared" si="31"/>
        <v>40</v>
      </c>
      <c r="AK261" s="445">
        <f t="shared" si="31"/>
        <v>0</v>
      </c>
      <c r="AL261" s="445">
        <f t="shared" si="31"/>
        <v>0</v>
      </c>
      <c r="AM261" s="446">
        <f t="shared" si="31"/>
        <v>24</v>
      </c>
      <c r="AN261" s="444">
        <f t="shared" si="31"/>
        <v>0</v>
      </c>
      <c r="AO261" s="445">
        <f t="shared" si="31"/>
        <v>0</v>
      </c>
      <c r="AP261" s="445">
        <f t="shared" si="31"/>
        <v>0</v>
      </c>
      <c r="AQ261" s="447">
        <f t="shared" si="31"/>
        <v>0</v>
      </c>
      <c r="AS261" s="266"/>
    </row>
    <row r="262" spans="1:49" ht="18" customHeight="1" thickBot="1" x14ac:dyDescent="0.25">
      <c r="A262" s="58"/>
      <c r="B262" s="600"/>
      <c r="C262" s="601"/>
      <c r="D262" s="603"/>
      <c r="E262" s="595"/>
      <c r="F262" s="597"/>
      <c r="G262" s="679"/>
      <c r="H262" s="680"/>
      <c r="I262" s="680"/>
      <c r="J262" s="680"/>
      <c r="K262" s="681"/>
      <c r="L262" s="676">
        <f>SUM(L261:O261)</f>
        <v>0</v>
      </c>
      <c r="M262" s="692"/>
      <c r="N262" s="692"/>
      <c r="O262" s="693"/>
      <c r="P262" s="676">
        <f>SUM(P261:S261)</f>
        <v>0</v>
      </c>
      <c r="Q262" s="692"/>
      <c r="R262" s="692"/>
      <c r="S262" s="693"/>
      <c r="T262" s="676">
        <f>SUM(T261:W261)</f>
        <v>0</v>
      </c>
      <c r="U262" s="677"/>
      <c r="V262" s="677"/>
      <c r="W262" s="678"/>
      <c r="X262" s="676">
        <f>SUM(X261:AA261)</f>
        <v>0</v>
      </c>
      <c r="Y262" s="677"/>
      <c r="Z262" s="677"/>
      <c r="AA262" s="678"/>
      <c r="AB262" s="676">
        <f>SUM(AB261:AE261)</f>
        <v>32</v>
      </c>
      <c r="AC262" s="677"/>
      <c r="AD262" s="677"/>
      <c r="AE262" s="678"/>
      <c r="AF262" s="676">
        <f>SUM(AF261:AI261)</f>
        <v>48</v>
      </c>
      <c r="AG262" s="677"/>
      <c r="AH262" s="677"/>
      <c r="AI262" s="678"/>
      <c r="AJ262" s="676">
        <f>SUM(AJ261:AM261)</f>
        <v>64</v>
      </c>
      <c r="AK262" s="677"/>
      <c r="AL262" s="677"/>
      <c r="AM262" s="678"/>
      <c r="AN262" s="676">
        <f>SUM(AN261:AQ261)</f>
        <v>0</v>
      </c>
      <c r="AO262" s="677"/>
      <c r="AP262" s="677"/>
      <c r="AQ262" s="678"/>
      <c r="AS262" s="266"/>
    </row>
    <row r="263" spans="1:49" ht="18" customHeight="1" x14ac:dyDescent="0.2">
      <c r="A263" s="583" t="s">
        <v>299</v>
      </c>
      <c r="B263" s="584"/>
      <c r="C263" s="585"/>
      <c r="D263" s="586" t="s">
        <v>8</v>
      </c>
      <c r="E263" s="589" t="s">
        <v>9</v>
      </c>
      <c r="F263" s="565" t="s">
        <v>68</v>
      </c>
      <c r="G263" s="578" t="s">
        <v>6</v>
      </c>
      <c r="H263" s="521" t="s">
        <v>10</v>
      </c>
      <c r="I263" s="521" t="s">
        <v>11</v>
      </c>
      <c r="J263" s="521" t="s">
        <v>12</v>
      </c>
      <c r="K263" s="575" t="s">
        <v>62</v>
      </c>
      <c r="L263" s="612" t="s">
        <v>23</v>
      </c>
      <c r="M263" s="613"/>
      <c r="N263" s="613"/>
      <c r="O263" s="614"/>
      <c r="P263" s="612" t="s">
        <v>24</v>
      </c>
      <c r="Q263" s="613"/>
      <c r="R263" s="613"/>
      <c r="S263" s="614"/>
      <c r="T263" s="612" t="s">
        <v>25</v>
      </c>
      <c r="U263" s="613"/>
      <c r="V263" s="613"/>
      <c r="W263" s="614"/>
      <c r="X263" s="612" t="s">
        <v>26</v>
      </c>
      <c r="Y263" s="613"/>
      <c r="Z263" s="613"/>
      <c r="AA263" s="614"/>
      <c r="AB263" s="612" t="s">
        <v>27</v>
      </c>
      <c r="AC263" s="613"/>
      <c r="AD263" s="613"/>
      <c r="AE263" s="614"/>
      <c r="AF263" s="612" t="s">
        <v>28</v>
      </c>
      <c r="AG263" s="613"/>
      <c r="AH263" s="613"/>
      <c r="AI263" s="614"/>
      <c r="AJ263" s="691" t="s">
        <v>29</v>
      </c>
      <c r="AK263" s="627"/>
      <c r="AL263" s="627"/>
      <c r="AM263" s="628"/>
      <c r="AN263" s="612" t="s">
        <v>109</v>
      </c>
      <c r="AO263" s="613"/>
      <c r="AP263" s="613"/>
      <c r="AQ263" s="614"/>
      <c r="AS263" s="266"/>
    </row>
    <row r="264" spans="1:49" ht="18" customHeight="1" x14ac:dyDescent="0.2">
      <c r="A264" s="583"/>
      <c r="B264" s="584"/>
      <c r="C264" s="585"/>
      <c r="D264" s="587"/>
      <c r="E264" s="589"/>
      <c r="F264" s="591"/>
      <c r="G264" s="578"/>
      <c r="H264" s="521"/>
      <c r="I264" s="521"/>
      <c r="J264" s="521"/>
      <c r="K264" s="575"/>
      <c r="L264" s="567" t="s">
        <v>10</v>
      </c>
      <c r="M264" s="555" t="s">
        <v>11</v>
      </c>
      <c r="N264" s="557" t="s">
        <v>13</v>
      </c>
      <c r="O264" s="565" t="s">
        <v>66</v>
      </c>
      <c r="P264" s="567" t="s">
        <v>10</v>
      </c>
      <c r="Q264" s="555" t="s">
        <v>11</v>
      </c>
      <c r="R264" s="557" t="s">
        <v>13</v>
      </c>
      <c r="S264" s="565" t="s">
        <v>66</v>
      </c>
      <c r="T264" s="567" t="s">
        <v>10</v>
      </c>
      <c r="U264" s="555" t="s">
        <v>11</v>
      </c>
      <c r="V264" s="557" t="s">
        <v>13</v>
      </c>
      <c r="W264" s="565" t="s">
        <v>66</v>
      </c>
      <c r="X264" s="567" t="s">
        <v>10</v>
      </c>
      <c r="Y264" s="555" t="s">
        <v>11</v>
      </c>
      <c r="Z264" s="557" t="s">
        <v>13</v>
      </c>
      <c r="AA264" s="565" t="s">
        <v>66</v>
      </c>
      <c r="AB264" s="567" t="s">
        <v>10</v>
      </c>
      <c r="AC264" s="555" t="s">
        <v>11</v>
      </c>
      <c r="AD264" s="557" t="s">
        <v>13</v>
      </c>
      <c r="AE264" s="565" t="s">
        <v>66</v>
      </c>
      <c r="AF264" s="567" t="s">
        <v>10</v>
      </c>
      <c r="AG264" s="555" t="s">
        <v>11</v>
      </c>
      <c r="AH264" s="557" t="s">
        <v>13</v>
      </c>
      <c r="AI264" s="565" t="s">
        <v>66</v>
      </c>
      <c r="AJ264" s="567" t="s">
        <v>10</v>
      </c>
      <c r="AK264" s="555" t="s">
        <v>11</v>
      </c>
      <c r="AL264" s="557" t="s">
        <v>13</v>
      </c>
      <c r="AM264" s="565" t="s">
        <v>66</v>
      </c>
      <c r="AN264" s="567" t="s">
        <v>10</v>
      </c>
      <c r="AO264" s="555" t="s">
        <v>11</v>
      </c>
      <c r="AP264" s="557" t="s">
        <v>13</v>
      </c>
      <c r="AQ264" s="565" t="s">
        <v>66</v>
      </c>
      <c r="AS264" s="266"/>
    </row>
    <row r="265" spans="1:49" ht="18" customHeight="1" thickBot="1" x14ac:dyDescent="0.25">
      <c r="A265" s="583"/>
      <c r="B265" s="584"/>
      <c r="C265" s="585"/>
      <c r="D265" s="588"/>
      <c r="E265" s="590"/>
      <c r="F265" s="566"/>
      <c r="G265" s="579"/>
      <c r="H265" s="522"/>
      <c r="I265" s="522"/>
      <c r="J265" s="522"/>
      <c r="K265" s="576"/>
      <c r="L265" s="568"/>
      <c r="M265" s="556"/>
      <c r="N265" s="558"/>
      <c r="O265" s="566"/>
      <c r="P265" s="568"/>
      <c r="Q265" s="556"/>
      <c r="R265" s="558"/>
      <c r="S265" s="566"/>
      <c r="T265" s="568"/>
      <c r="U265" s="556"/>
      <c r="V265" s="558"/>
      <c r="W265" s="566"/>
      <c r="X265" s="568"/>
      <c r="Y265" s="556"/>
      <c r="Z265" s="558"/>
      <c r="AA265" s="566"/>
      <c r="AB265" s="568"/>
      <c r="AC265" s="556"/>
      <c r="AD265" s="558"/>
      <c r="AE265" s="566"/>
      <c r="AF265" s="568"/>
      <c r="AG265" s="556"/>
      <c r="AH265" s="558"/>
      <c r="AI265" s="566"/>
      <c r="AJ265" s="568"/>
      <c r="AK265" s="556"/>
      <c r="AL265" s="558"/>
      <c r="AM265" s="566"/>
      <c r="AN265" s="568"/>
      <c r="AO265" s="556"/>
      <c r="AP265" s="558"/>
      <c r="AQ265" s="566"/>
      <c r="AS265" s="266"/>
    </row>
    <row r="266" spans="1:49" ht="18" customHeight="1" x14ac:dyDescent="0.2">
      <c r="A266" s="583"/>
      <c r="B266" s="584"/>
      <c r="C266" s="585"/>
      <c r="D266" s="754">
        <f t="shared" ref="D266:AQ266" si="32">SUM(D50,D97,D157,D207,D261)</f>
        <v>19</v>
      </c>
      <c r="E266" s="697">
        <f t="shared" si="32"/>
        <v>87</v>
      </c>
      <c r="F266" s="698">
        <f t="shared" si="32"/>
        <v>170</v>
      </c>
      <c r="G266" s="757">
        <f t="shared" si="32"/>
        <v>1240</v>
      </c>
      <c r="H266" s="742">
        <f t="shared" si="32"/>
        <v>584</v>
      </c>
      <c r="I266" s="742">
        <f t="shared" si="32"/>
        <v>112</v>
      </c>
      <c r="J266" s="742">
        <f t="shared" si="32"/>
        <v>264</v>
      </c>
      <c r="K266" s="694">
        <f t="shared" si="32"/>
        <v>280</v>
      </c>
      <c r="L266" s="489">
        <f t="shared" si="32"/>
        <v>104</v>
      </c>
      <c r="M266" s="490">
        <f t="shared" si="32"/>
        <v>16</v>
      </c>
      <c r="N266" s="490">
        <f t="shared" si="32"/>
        <v>64</v>
      </c>
      <c r="O266" s="469">
        <f t="shared" si="32"/>
        <v>16</v>
      </c>
      <c r="P266" s="489">
        <f t="shared" si="32"/>
        <v>96</v>
      </c>
      <c r="Q266" s="490">
        <f t="shared" si="32"/>
        <v>40</v>
      </c>
      <c r="R266" s="490">
        <f t="shared" si="32"/>
        <v>64</v>
      </c>
      <c r="S266" s="469">
        <f t="shared" si="32"/>
        <v>0</v>
      </c>
      <c r="T266" s="489">
        <f t="shared" si="32"/>
        <v>48</v>
      </c>
      <c r="U266" s="490">
        <f t="shared" si="32"/>
        <v>40</v>
      </c>
      <c r="V266" s="490">
        <f t="shared" si="32"/>
        <v>48</v>
      </c>
      <c r="W266" s="469">
        <f t="shared" si="32"/>
        <v>24</v>
      </c>
      <c r="X266" s="489">
        <f t="shared" si="32"/>
        <v>80</v>
      </c>
      <c r="Y266" s="490">
        <f t="shared" si="32"/>
        <v>0</v>
      </c>
      <c r="Z266" s="490">
        <f t="shared" si="32"/>
        <v>32</v>
      </c>
      <c r="AA266" s="469">
        <f t="shared" si="32"/>
        <v>88</v>
      </c>
      <c r="AB266" s="489">
        <f t="shared" si="32"/>
        <v>104</v>
      </c>
      <c r="AC266" s="490">
        <f t="shared" si="32"/>
        <v>0</v>
      </c>
      <c r="AD266" s="490">
        <f t="shared" si="32"/>
        <v>24</v>
      </c>
      <c r="AE266" s="469">
        <f t="shared" si="32"/>
        <v>64</v>
      </c>
      <c r="AF266" s="489">
        <f t="shared" si="32"/>
        <v>72</v>
      </c>
      <c r="AG266" s="490">
        <f t="shared" si="32"/>
        <v>16</v>
      </c>
      <c r="AH266" s="490">
        <f t="shared" si="32"/>
        <v>32</v>
      </c>
      <c r="AI266" s="469">
        <f t="shared" si="32"/>
        <v>48</v>
      </c>
      <c r="AJ266" s="489">
        <f t="shared" si="32"/>
        <v>56</v>
      </c>
      <c r="AK266" s="490">
        <f t="shared" si="32"/>
        <v>0</v>
      </c>
      <c r="AL266" s="490">
        <f t="shared" si="32"/>
        <v>0</v>
      </c>
      <c r="AM266" s="469">
        <f t="shared" si="32"/>
        <v>40</v>
      </c>
      <c r="AN266" s="489">
        <f t="shared" si="32"/>
        <v>24</v>
      </c>
      <c r="AO266" s="490">
        <f t="shared" si="32"/>
        <v>0</v>
      </c>
      <c r="AP266" s="490">
        <f t="shared" si="32"/>
        <v>0</v>
      </c>
      <c r="AQ266" s="469">
        <f t="shared" si="32"/>
        <v>0</v>
      </c>
      <c r="AS266" s="266"/>
    </row>
    <row r="267" spans="1:49" ht="18" customHeight="1" thickBot="1" x14ac:dyDescent="0.25">
      <c r="A267" s="583"/>
      <c r="B267" s="584"/>
      <c r="C267" s="585"/>
      <c r="D267" s="755"/>
      <c r="E267" s="633"/>
      <c r="F267" s="756"/>
      <c r="G267" s="758"/>
      <c r="H267" s="743"/>
      <c r="I267" s="743"/>
      <c r="J267" s="743"/>
      <c r="K267" s="637"/>
      <c r="L267" s="615">
        <f>SUM(L266:O266)</f>
        <v>200</v>
      </c>
      <c r="M267" s="616"/>
      <c r="N267" s="616"/>
      <c r="O267" s="616"/>
      <c r="P267" s="606">
        <f>SUM(P266:S266)</f>
        <v>200</v>
      </c>
      <c r="Q267" s="607"/>
      <c r="R267" s="607"/>
      <c r="S267" s="608"/>
      <c r="T267" s="606">
        <f>SUM(T266:W266)</f>
        <v>160</v>
      </c>
      <c r="U267" s="607"/>
      <c r="V267" s="607"/>
      <c r="W267" s="608"/>
      <c r="X267" s="606">
        <f>SUM(X266:AA266)</f>
        <v>200</v>
      </c>
      <c r="Y267" s="607"/>
      <c r="Z267" s="607"/>
      <c r="AA267" s="608"/>
      <c r="AB267" s="606">
        <f>SUM(AB266:AE266)</f>
        <v>192</v>
      </c>
      <c r="AC267" s="607"/>
      <c r="AD267" s="607"/>
      <c r="AE267" s="608"/>
      <c r="AF267" s="606">
        <f>SUM(AF266:AI266)</f>
        <v>168</v>
      </c>
      <c r="AG267" s="607"/>
      <c r="AH267" s="607"/>
      <c r="AI267" s="608"/>
      <c r="AJ267" s="606">
        <f>SUM(AJ266:AM266)</f>
        <v>96</v>
      </c>
      <c r="AK267" s="607"/>
      <c r="AL267" s="607"/>
      <c r="AM267" s="608"/>
      <c r="AN267" s="606">
        <f>SUM(AN266:AQ266)</f>
        <v>24</v>
      </c>
      <c r="AO267" s="607"/>
      <c r="AP267" s="607"/>
      <c r="AQ267" s="608"/>
      <c r="AS267" s="266">
        <f>SUM(L267:AQ267)</f>
        <v>1240</v>
      </c>
    </row>
    <row r="268" spans="1:49" ht="18" customHeight="1" x14ac:dyDescent="0.2">
      <c r="A268" s="583"/>
      <c r="B268" s="584"/>
      <c r="C268" s="585"/>
      <c r="D268" s="618" t="s">
        <v>30</v>
      </c>
      <c r="E268" s="619"/>
      <c r="F268" s="620"/>
      <c r="G268" s="626" t="s">
        <v>31</v>
      </c>
      <c r="H268" s="627"/>
      <c r="I268" s="627"/>
      <c r="J268" s="627"/>
      <c r="K268" s="628"/>
      <c r="L268" s="629">
        <v>3</v>
      </c>
      <c r="M268" s="630"/>
      <c r="N268" s="630"/>
      <c r="O268" s="631"/>
      <c r="P268" s="629">
        <v>2</v>
      </c>
      <c r="Q268" s="630"/>
      <c r="R268" s="630"/>
      <c r="S268" s="631"/>
      <c r="T268" s="629">
        <v>3</v>
      </c>
      <c r="U268" s="630"/>
      <c r="V268" s="630"/>
      <c r="W268" s="631"/>
      <c r="X268" s="629">
        <v>3</v>
      </c>
      <c r="Y268" s="630"/>
      <c r="Z268" s="630"/>
      <c r="AA268" s="631"/>
      <c r="AB268" s="629">
        <v>1</v>
      </c>
      <c r="AC268" s="630"/>
      <c r="AD268" s="630"/>
      <c r="AE268" s="631"/>
      <c r="AF268" s="629">
        <v>4</v>
      </c>
      <c r="AG268" s="630"/>
      <c r="AH268" s="630"/>
      <c r="AI268" s="631"/>
      <c r="AJ268" s="629">
        <v>3</v>
      </c>
      <c r="AK268" s="630"/>
      <c r="AL268" s="630"/>
      <c r="AM268" s="631"/>
      <c r="AN268" s="629">
        <v>0</v>
      </c>
      <c r="AO268" s="630"/>
      <c r="AP268" s="630"/>
      <c r="AQ268" s="631"/>
      <c r="AS268" s="266">
        <f>SUM(L268:AQ268)</f>
        <v>19</v>
      </c>
    </row>
    <row r="269" spans="1:49" ht="18" customHeight="1" x14ac:dyDescent="0.2">
      <c r="A269" s="583"/>
      <c r="B269" s="584"/>
      <c r="C269" s="585"/>
      <c r="D269" s="621"/>
      <c r="E269" s="584"/>
      <c r="F269" s="622"/>
      <c r="G269" s="643" t="s">
        <v>32</v>
      </c>
      <c r="H269" s="644"/>
      <c r="I269" s="644"/>
      <c r="J269" s="644"/>
      <c r="K269" s="645"/>
      <c r="L269" s="647">
        <v>10</v>
      </c>
      <c r="M269" s="648"/>
      <c r="N269" s="648"/>
      <c r="O269" s="649"/>
      <c r="P269" s="647">
        <v>11</v>
      </c>
      <c r="Q269" s="648"/>
      <c r="R269" s="648"/>
      <c r="S269" s="649"/>
      <c r="T269" s="647">
        <v>10</v>
      </c>
      <c r="U269" s="648"/>
      <c r="V269" s="648"/>
      <c r="W269" s="649"/>
      <c r="X269" s="647">
        <v>14</v>
      </c>
      <c r="Y269" s="648"/>
      <c r="Z269" s="648"/>
      <c r="AA269" s="649"/>
      <c r="AB269" s="647">
        <v>17</v>
      </c>
      <c r="AC269" s="648"/>
      <c r="AD269" s="648"/>
      <c r="AE269" s="649"/>
      <c r="AF269" s="647">
        <v>13</v>
      </c>
      <c r="AG269" s="648"/>
      <c r="AH269" s="648"/>
      <c r="AI269" s="649"/>
      <c r="AJ269" s="647">
        <v>7</v>
      </c>
      <c r="AK269" s="648"/>
      <c r="AL269" s="648"/>
      <c r="AM269" s="649"/>
      <c r="AN269" s="647">
        <v>3</v>
      </c>
      <c r="AO269" s="648"/>
      <c r="AP269" s="648"/>
      <c r="AQ269" s="649"/>
      <c r="AS269" s="266">
        <f>SUM(L269:AQ269)</f>
        <v>85</v>
      </c>
    </row>
    <row r="270" spans="1:49" ht="18" customHeight="1" thickBot="1" x14ac:dyDescent="0.25">
      <c r="A270" s="583"/>
      <c r="B270" s="584"/>
      <c r="C270" s="585"/>
      <c r="D270" s="623"/>
      <c r="E270" s="624"/>
      <c r="F270" s="625"/>
      <c r="G270" s="643" t="s">
        <v>68</v>
      </c>
      <c r="H270" s="644"/>
      <c r="I270" s="644"/>
      <c r="J270" s="644"/>
      <c r="K270" s="645"/>
      <c r="L270" s="646">
        <v>26</v>
      </c>
      <c r="M270" s="646"/>
      <c r="N270" s="646"/>
      <c r="O270" s="646"/>
      <c r="P270" s="646">
        <v>25</v>
      </c>
      <c r="Q270" s="646"/>
      <c r="R270" s="646"/>
      <c r="S270" s="646"/>
      <c r="T270" s="606">
        <v>25</v>
      </c>
      <c r="U270" s="607"/>
      <c r="V270" s="607"/>
      <c r="W270" s="608"/>
      <c r="X270" s="646">
        <v>27</v>
      </c>
      <c r="Y270" s="646"/>
      <c r="Z270" s="646"/>
      <c r="AA270" s="646"/>
      <c r="AB270" s="646">
        <v>25</v>
      </c>
      <c r="AC270" s="646"/>
      <c r="AD270" s="646"/>
      <c r="AE270" s="646"/>
      <c r="AF270" s="646">
        <v>26</v>
      </c>
      <c r="AG270" s="646"/>
      <c r="AH270" s="646"/>
      <c r="AI270" s="646"/>
      <c r="AJ270" s="646">
        <v>13</v>
      </c>
      <c r="AK270" s="646"/>
      <c r="AL270" s="646"/>
      <c r="AM270" s="646"/>
      <c r="AN270" s="646">
        <v>3</v>
      </c>
      <c r="AO270" s="646"/>
      <c r="AP270" s="646"/>
      <c r="AQ270" s="646"/>
      <c r="AS270" s="266">
        <f>SUM(L270:AQ270)</f>
        <v>170</v>
      </c>
      <c r="AW270" s="33" t="s">
        <v>309</v>
      </c>
    </row>
    <row r="271" spans="1:49" ht="18" customHeight="1" x14ac:dyDescent="0.2">
      <c r="A271" s="101"/>
      <c r="B271" s="102"/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3"/>
      <c r="Z271" s="102"/>
      <c r="AA271" s="102"/>
      <c r="AB271" s="102"/>
      <c r="AC271" s="102"/>
      <c r="AD271" s="98"/>
      <c r="AE271" s="99"/>
      <c r="AF271" s="104"/>
      <c r="AG271" s="102"/>
      <c r="AH271" s="102"/>
      <c r="AI271" s="102"/>
      <c r="AJ271" s="102"/>
      <c r="AK271" s="102"/>
      <c r="AL271" s="102"/>
      <c r="AM271" s="102"/>
      <c r="AN271" s="102"/>
      <c r="AO271" s="102"/>
      <c r="AP271" s="102"/>
      <c r="AQ271" s="105"/>
      <c r="AS271" s="266"/>
    </row>
    <row r="272" spans="1:49" ht="18" customHeight="1" x14ac:dyDescent="0.2">
      <c r="A272" s="106" t="s">
        <v>64</v>
      </c>
      <c r="B272" s="41"/>
      <c r="C272" s="107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8"/>
      <c r="R272" s="8"/>
      <c r="S272" s="8"/>
      <c r="T272" s="8"/>
      <c r="U272" s="8"/>
      <c r="V272" s="8"/>
      <c r="W272" s="8"/>
      <c r="X272" s="9"/>
      <c r="Y272" s="9"/>
      <c r="Z272" s="9"/>
      <c r="AA272" s="9"/>
      <c r="AB272" s="8"/>
      <c r="AC272" s="8"/>
      <c r="AD272" s="39"/>
      <c r="AE272" s="97"/>
      <c r="AF272" s="668" t="s">
        <v>328</v>
      </c>
      <c r="AG272" s="669"/>
      <c r="AH272" s="669"/>
      <c r="AI272" s="669"/>
      <c r="AJ272" s="669"/>
      <c r="AK272" s="669"/>
      <c r="AL272" s="669"/>
      <c r="AM272" s="669"/>
      <c r="AN272" s="669"/>
      <c r="AO272" s="669"/>
      <c r="AP272" s="669"/>
      <c r="AQ272" s="670"/>
      <c r="AS272" s="266"/>
    </row>
    <row r="273" spans="1:45" ht="18" customHeight="1" x14ac:dyDescent="0.2">
      <c r="A273" s="108"/>
      <c r="B273" s="107" t="s">
        <v>322</v>
      </c>
      <c r="C273" s="107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8"/>
      <c r="R273" s="8"/>
      <c r="S273" s="8"/>
      <c r="T273" s="8"/>
      <c r="U273" s="8"/>
      <c r="V273" s="8"/>
      <c r="W273" s="8"/>
      <c r="X273" s="9"/>
      <c r="Y273" s="9"/>
      <c r="Z273" s="9"/>
      <c r="AA273" s="9"/>
      <c r="AB273" s="8"/>
      <c r="AC273" s="8"/>
      <c r="AD273" s="39"/>
      <c r="AE273" s="97"/>
      <c r="AF273" s="28"/>
      <c r="AG273" s="8"/>
      <c r="AH273" s="9"/>
      <c r="AI273" s="9"/>
      <c r="AJ273" s="39"/>
      <c r="AK273" s="39"/>
      <c r="AL273" s="39"/>
      <c r="AM273" s="39"/>
      <c r="AN273" s="39"/>
      <c r="AO273" s="10"/>
      <c r="AP273" s="10"/>
      <c r="AQ273" s="27"/>
      <c r="AS273" s="266"/>
    </row>
    <row r="274" spans="1:45" ht="18" customHeight="1" x14ac:dyDescent="0.2">
      <c r="A274" s="108"/>
      <c r="B274" s="320" t="s">
        <v>185</v>
      </c>
      <c r="C274" s="320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8"/>
      <c r="R274" s="8"/>
      <c r="S274" s="8"/>
      <c r="T274" s="8"/>
      <c r="U274" s="8"/>
      <c r="V274" s="8"/>
      <c r="W274" s="8"/>
      <c r="X274" s="9"/>
      <c r="Y274" s="9"/>
      <c r="Z274" s="9"/>
      <c r="AA274" s="9"/>
      <c r="AB274" s="8"/>
      <c r="AC274" s="8"/>
      <c r="AD274" s="39"/>
      <c r="AE274" s="97"/>
      <c r="AF274" s="28"/>
      <c r="AG274" s="47" t="s">
        <v>33</v>
      </c>
      <c r="AH274" s="7"/>
      <c r="AI274" s="9"/>
      <c r="AJ274" s="39"/>
      <c r="AK274" s="39"/>
      <c r="AL274" s="39"/>
      <c r="AM274" s="39"/>
      <c r="AN274" s="39"/>
      <c r="AO274" s="10"/>
      <c r="AP274" s="10"/>
      <c r="AQ274" s="27"/>
      <c r="AS274" s="266"/>
    </row>
    <row r="275" spans="1:45" ht="18" customHeight="1" x14ac:dyDescent="0.2">
      <c r="A275" s="108"/>
      <c r="B275" s="320" t="s">
        <v>125</v>
      </c>
      <c r="C275" s="320"/>
      <c r="D275" s="282"/>
      <c r="E275" s="282"/>
      <c r="F275" s="282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8"/>
      <c r="R275" s="8"/>
      <c r="S275" s="8"/>
      <c r="T275" s="8"/>
      <c r="U275" s="8"/>
      <c r="V275" s="8"/>
      <c r="W275" s="8"/>
      <c r="X275" s="9"/>
      <c r="Y275" s="9"/>
      <c r="Z275" s="9"/>
      <c r="AA275" s="9"/>
      <c r="AB275" s="39"/>
      <c r="AC275" s="39"/>
      <c r="AD275" s="39"/>
      <c r="AE275" s="97"/>
      <c r="AF275" s="96"/>
      <c r="AG275" s="71" t="s">
        <v>34</v>
      </c>
      <c r="AH275" s="71" t="s">
        <v>35</v>
      </c>
      <c r="AI275" s="7"/>
      <c r="AJ275" s="11"/>
      <c r="AK275" s="109"/>
      <c r="AL275" s="39"/>
      <c r="AM275" s="39"/>
      <c r="AN275" s="109"/>
      <c r="AO275" s="109"/>
      <c r="AP275" s="109"/>
      <c r="AQ275" s="97"/>
      <c r="AS275" s="266"/>
    </row>
    <row r="276" spans="1:45" ht="18" customHeight="1" x14ac:dyDescent="0.2">
      <c r="A276" s="108"/>
      <c r="B276" s="320" t="s">
        <v>307</v>
      </c>
      <c r="C276" s="291"/>
      <c r="D276" s="291"/>
      <c r="E276" s="60"/>
      <c r="F276" s="60"/>
      <c r="G276" s="60"/>
      <c r="H276" s="45"/>
      <c r="I276" s="44"/>
      <c r="J276" s="44"/>
      <c r="K276" s="44"/>
      <c r="L276" s="44"/>
      <c r="M276" s="44"/>
      <c r="N276" s="44"/>
      <c r="O276" s="44"/>
      <c r="P276" s="44"/>
      <c r="Q276" s="44"/>
      <c r="R276" s="26"/>
      <c r="S276" s="26"/>
      <c r="T276" s="26"/>
      <c r="U276" s="26"/>
      <c r="V276" s="26"/>
      <c r="W276" s="26"/>
      <c r="X276" s="26"/>
      <c r="Y276" s="26"/>
      <c r="Z276" s="39"/>
      <c r="AA276" s="26"/>
      <c r="AB276" s="39"/>
      <c r="AC276" s="39"/>
      <c r="AD276" s="39"/>
      <c r="AE276" s="97"/>
      <c r="AF276" s="96"/>
      <c r="AG276" s="70" t="s">
        <v>36</v>
      </c>
      <c r="AH276" s="70" t="s">
        <v>37</v>
      </c>
      <c r="AI276" s="72"/>
      <c r="AJ276" s="9"/>
      <c r="AK276" s="39"/>
      <c r="AL276" s="39"/>
      <c r="AM276" s="39"/>
      <c r="AN276" s="39"/>
      <c r="AO276" s="39"/>
      <c r="AP276" s="39"/>
      <c r="AQ276" s="110"/>
      <c r="AS276" s="266"/>
    </row>
    <row r="277" spans="1:45" ht="18" customHeight="1" x14ac:dyDescent="0.2">
      <c r="A277" s="108"/>
      <c r="B277" s="671" t="s">
        <v>308</v>
      </c>
      <c r="C277" s="671"/>
      <c r="D277" s="671"/>
      <c r="E277" s="671"/>
      <c r="F277" s="671"/>
      <c r="G277" s="671"/>
      <c r="H277" s="671"/>
      <c r="I277" s="45"/>
      <c r="J277" s="45"/>
      <c r="K277" s="45"/>
      <c r="L277" s="45"/>
      <c r="M277" s="46"/>
      <c r="N277" s="45"/>
      <c r="O277" s="45"/>
      <c r="P277" s="45"/>
      <c r="Q277" s="45"/>
      <c r="R277" s="45"/>
      <c r="S277" s="12"/>
      <c r="T277" s="12"/>
      <c r="U277" s="12"/>
      <c r="V277" s="12"/>
      <c r="W277" s="8"/>
      <c r="X277" s="8"/>
      <c r="Y277" s="8"/>
      <c r="Z277" s="39"/>
      <c r="AA277" s="8"/>
      <c r="AB277" s="39"/>
      <c r="AC277" s="39"/>
      <c r="AD277" s="39"/>
      <c r="AE277" s="97"/>
      <c r="AF277" s="96"/>
      <c r="AG277" s="71" t="s">
        <v>12</v>
      </c>
      <c r="AH277" s="76" t="s">
        <v>38</v>
      </c>
      <c r="AI277" s="73"/>
      <c r="AJ277" s="26"/>
      <c r="AK277" s="39"/>
      <c r="AL277" s="39"/>
      <c r="AM277" s="39"/>
      <c r="AN277" s="39"/>
      <c r="AO277" s="39"/>
      <c r="AP277" s="39"/>
      <c r="AQ277" s="97"/>
      <c r="AS277" s="266"/>
    </row>
    <row r="278" spans="1:45" ht="18" customHeight="1" x14ac:dyDescent="0.2">
      <c r="A278" s="108"/>
      <c r="B278" s="350" t="s">
        <v>323</v>
      </c>
      <c r="C278" s="107"/>
      <c r="D278" s="45"/>
      <c r="E278" s="45"/>
      <c r="F278" s="45"/>
      <c r="G278" s="45"/>
      <c r="H278" s="43"/>
      <c r="I278" s="43"/>
      <c r="J278" s="43"/>
      <c r="K278" s="43"/>
      <c r="L278" s="43"/>
      <c r="M278" s="43"/>
      <c r="N278" s="43"/>
      <c r="O278" s="43"/>
      <c r="P278" s="43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39"/>
      <c r="AC278" s="39"/>
      <c r="AD278" s="39"/>
      <c r="AE278" s="97"/>
      <c r="AF278" s="96"/>
      <c r="AG278" s="71" t="s">
        <v>39</v>
      </c>
      <c r="AH278" s="71" t="s">
        <v>40</v>
      </c>
      <c r="AI278" s="72"/>
      <c r="AJ278" s="8"/>
      <c r="AK278" s="39"/>
      <c r="AL278" s="39"/>
      <c r="AM278" s="39"/>
      <c r="AN278" s="39"/>
      <c r="AO278" s="39"/>
      <c r="AP278" s="39"/>
      <c r="AQ278" s="97"/>
      <c r="AS278" s="266"/>
    </row>
    <row r="279" spans="1:45" ht="18" customHeight="1" x14ac:dyDescent="0.2">
      <c r="A279" s="108"/>
      <c r="B279" s="350" t="s">
        <v>324</v>
      </c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  <c r="V279" s="141"/>
      <c r="W279" s="141"/>
      <c r="X279" s="141"/>
      <c r="Y279" s="141"/>
      <c r="Z279" s="9"/>
      <c r="AA279" s="9"/>
      <c r="AB279" s="39"/>
      <c r="AC279" s="39"/>
      <c r="AD279" s="39"/>
      <c r="AE279" s="97"/>
      <c r="AF279" s="96"/>
      <c r="AG279" s="71" t="s">
        <v>41</v>
      </c>
      <c r="AH279" s="71" t="s">
        <v>42</v>
      </c>
      <c r="AI279" s="72"/>
      <c r="AJ279" s="8"/>
      <c r="AK279" s="39"/>
      <c r="AL279" s="39"/>
      <c r="AM279" s="39"/>
      <c r="AN279" s="39"/>
      <c r="AO279" s="39"/>
      <c r="AP279" s="39"/>
      <c r="AQ279" s="97"/>
      <c r="AS279" s="266"/>
    </row>
    <row r="280" spans="1:45" ht="18" customHeight="1" x14ac:dyDescent="0.2">
      <c r="A280" s="108"/>
      <c r="B280" s="349" t="s">
        <v>325</v>
      </c>
      <c r="C280" s="320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8"/>
      <c r="R280" s="8"/>
      <c r="S280" s="8"/>
      <c r="T280" s="8"/>
      <c r="U280" s="8"/>
      <c r="V280" s="8"/>
      <c r="W280" s="8"/>
      <c r="X280" s="9"/>
      <c r="Y280" s="9"/>
      <c r="Z280" s="9"/>
      <c r="AA280" s="9"/>
      <c r="AB280" s="39"/>
      <c r="AC280" s="39"/>
      <c r="AD280" s="39"/>
      <c r="AE280" s="97"/>
      <c r="AF280" s="96"/>
      <c r="AG280" s="70" t="s">
        <v>43</v>
      </c>
      <c r="AH280" s="70" t="s">
        <v>44</v>
      </c>
      <c r="AI280" s="72"/>
      <c r="AJ280" s="9"/>
      <c r="AK280" s="39"/>
      <c r="AL280" s="39"/>
      <c r="AM280" s="39"/>
      <c r="AN280" s="39"/>
      <c r="AO280" s="39"/>
      <c r="AP280" s="39"/>
      <c r="AQ280" s="97"/>
      <c r="AS280" s="266"/>
    </row>
    <row r="281" spans="1:45" ht="18" customHeight="1" x14ac:dyDescent="0.2">
      <c r="A281" s="108"/>
      <c r="AE281" s="97"/>
      <c r="AF281" s="96"/>
      <c r="AG281" s="111"/>
      <c r="AH281" s="70" t="s">
        <v>67</v>
      </c>
      <c r="AI281" s="72"/>
      <c r="AJ281" s="9"/>
      <c r="AK281" s="39"/>
      <c r="AL281" s="39"/>
      <c r="AM281" s="39"/>
      <c r="AN281" s="39"/>
      <c r="AO281" s="39"/>
      <c r="AP281" s="39"/>
      <c r="AQ281" s="97"/>
      <c r="AS281" s="266"/>
    </row>
    <row r="282" spans="1:45" ht="18" customHeight="1" thickBot="1" x14ac:dyDescent="0.25">
      <c r="A282" s="112"/>
      <c r="B282" s="13"/>
      <c r="C282" s="140"/>
      <c r="D282" s="13"/>
      <c r="E282" s="14"/>
      <c r="F282" s="14"/>
      <c r="G282" s="14"/>
      <c r="H282" s="14"/>
      <c r="I282" s="14"/>
      <c r="J282" s="14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5"/>
      <c r="Y282" s="38"/>
      <c r="Z282" s="113"/>
      <c r="AA282" s="113"/>
      <c r="AB282" s="113"/>
      <c r="AC282" s="113"/>
      <c r="AD282" s="38"/>
      <c r="AE282" s="74"/>
      <c r="AF282" s="672" t="s">
        <v>116</v>
      </c>
      <c r="AG282" s="673"/>
      <c r="AH282" s="674"/>
      <c r="AI282" s="674"/>
      <c r="AJ282" s="674"/>
      <c r="AK282" s="674"/>
      <c r="AL282" s="674"/>
      <c r="AM282" s="674"/>
      <c r="AN282" s="674"/>
      <c r="AO282" s="674"/>
      <c r="AP282" s="674"/>
      <c r="AQ282" s="675"/>
      <c r="AS282" s="266"/>
    </row>
    <row r="283" spans="1:45" ht="18" customHeight="1" x14ac:dyDescent="0.2">
      <c r="A283" s="497"/>
      <c r="B283" s="498"/>
      <c r="C283" s="499"/>
      <c r="D283" s="500" t="str">
        <f>D229</f>
        <v>PLAN  STUDIÓW  NR  VII</v>
      </c>
      <c r="E283" s="501"/>
      <c r="F283" s="501"/>
      <c r="G283" s="501"/>
      <c r="H283" s="501"/>
      <c r="I283" s="501"/>
      <c r="J283" s="501"/>
      <c r="K283" s="501"/>
      <c r="L283" s="501"/>
      <c r="M283" s="501"/>
      <c r="N283" s="501"/>
      <c r="O283" s="501"/>
      <c r="P283" s="501"/>
      <c r="Q283" s="501"/>
      <c r="R283" s="501"/>
      <c r="S283" s="501"/>
      <c r="T283" s="501"/>
      <c r="U283" s="501"/>
      <c r="V283" s="501"/>
      <c r="W283" s="501"/>
      <c r="X283" s="501"/>
      <c r="Y283" s="501"/>
      <c r="Z283" s="501"/>
      <c r="AA283" s="501"/>
      <c r="AB283" s="502"/>
      <c r="AC283" s="502"/>
      <c r="AD283" s="502"/>
      <c r="AE283" s="503"/>
      <c r="AF283" s="386"/>
      <c r="AG283" s="387"/>
      <c r="AH283" s="387"/>
      <c r="AI283" s="387"/>
      <c r="AJ283" s="387"/>
      <c r="AK283" s="387"/>
      <c r="AL283" s="387"/>
      <c r="AM283" s="387"/>
      <c r="AN283" s="387"/>
      <c r="AO283" s="387"/>
      <c r="AP283" s="387"/>
      <c r="AQ283" s="388"/>
      <c r="AS283" s="266"/>
    </row>
    <row r="284" spans="1:45" ht="18" customHeight="1" x14ac:dyDescent="0.2">
      <c r="A284" s="508" t="s">
        <v>190</v>
      </c>
      <c r="B284" s="509"/>
      <c r="C284" s="510"/>
      <c r="D284" s="504"/>
      <c r="E284" s="505"/>
      <c r="F284" s="505"/>
      <c r="G284" s="505"/>
      <c r="H284" s="505"/>
      <c r="I284" s="505"/>
      <c r="J284" s="505"/>
      <c r="K284" s="505"/>
      <c r="L284" s="505"/>
      <c r="M284" s="505"/>
      <c r="N284" s="505"/>
      <c r="O284" s="505"/>
      <c r="P284" s="505"/>
      <c r="Q284" s="505"/>
      <c r="R284" s="505"/>
      <c r="S284" s="505"/>
      <c r="T284" s="505"/>
      <c r="U284" s="505"/>
      <c r="V284" s="505"/>
      <c r="W284" s="505"/>
      <c r="X284" s="505"/>
      <c r="Y284" s="505"/>
      <c r="Z284" s="505"/>
      <c r="AA284" s="505"/>
      <c r="AB284" s="506"/>
      <c r="AC284" s="506"/>
      <c r="AD284" s="506"/>
      <c r="AE284" s="507"/>
      <c r="AF284" s="123"/>
      <c r="AG284" s="124"/>
      <c r="AH284" s="124"/>
      <c r="AI284" s="124"/>
      <c r="AJ284" s="124"/>
      <c r="AK284" s="124"/>
      <c r="AL284" s="124"/>
      <c r="AM284" s="124"/>
      <c r="AN284" s="124"/>
      <c r="AO284" s="124"/>
      <c r="AP284" s="124"/>
      <c r="AQ284" s="125"/>
      <c r="AS284" s="266"/>
    </row>
    <row r="285" spans="1:45" ht="18" customHeight="1" x14ac:dyDescent="0.2">
      <c r="A285" s="508" t="s">
        <v>293</v>
      </c>
      <c r="B285" s="511"/>
      <c r="C285" s="512"/>
      <c r="D285" s="176"/>
      <c r="E285" s="177"/>
      <c r="F285" s="177"/>
      <c r="G285" s="177"/>
      <c r="H285" s="178"/>
      <c r="I285" s="177"/>
      <c r="J285" s="177"/>
      <c r="K285" s="177"/>
      <c r="L285" s="175"/>
      <c r="M285" s="304"/>
      <c r="N285" s="304"/>
      <c r="O285" s="304"/>
      <c r="P285" s="304"/>
      <c r="Q285" s="304"/>
      <c r="R285" s="304"/>
      <c r="S285" s="304"/>
      <c r="T285" s="304"/>
      <c r="U285" s="304"/>
      <c r="V285" s="304"/>
      <c r="W285" s="304"/>
      <c r="X285" s="304"/>
      <c r="Y285" s="304"/>
      <c r="Z285" s="304"/>
      <c r="AA285" s="304"/>
      <c r="AB285" s="305"/>
      <c r="AC285" s="305"/>
      <c r="AD285" s="305"/>
      <c r="AE285" s="305"/>
      <c r="AF285" s="123"/>
      <c r="AG285" s="124"/>
      <c r="AH285" s="124"/>
      <c r="AI285" s="124"/>
      <c r="AJ285" s="124"/>
      <c r="AK285" s="124"/>
      <c r="AL285" s="124"/>
      <c r="AM285" s="124"/>
      <c r="AN285" s="124"/>
      <c r="AO285" s="124"/>
      <c r="AP285" s="124"/>
      <c r="AQ285" s="125"/>
      <c r="AS285" s="266"/>
    </row>
    <row r="286" spans="1:45" ht="18" customHeight="1" x14ac:dyDescent="0.2">
      <c r="A286" s="508"/>
      <c r="B286" s="509"/>
      <c r="C286" s="510"/>
      <c r="D286" s="176" t="s">
        <v>188</v>
      </c>
      <c r="E286" s="177"/>
      <c r="F286" s="177"/>
      <c r="G286" s="177"/>
      <c r="H286" s="178" t="s">
        <v>338</v>
      </c>
      <c r="I286" s="177"/>
      <c r="J286" s="177"/>
      <c r="K286" s="177"/>
      <c r="L286" s="175"/>
      <c r="M286" s="304"/>
      <c r="N286" s="304"/>
      <c r="O286" s="304"/>
      <c r="P286" s="304"/>
      <c r="Q286" s="304"/>
      <c r="R286" s="304"/>
      <c r="S286" s="304"/>
      <c r="T286" s="304"/>
      <c r="U286" s="304"/>
      <c r="V286" s="304"/>
      <c r="W286" s="304"/>
      <c r="X286" s="304"/>
      <c r="Y286" s="127"/>
      <c r="Z286" s="126"/>
      <c r="AA286" s="126"/>
      <c r="AB286" s="128"/>
      <c r="AC286" s="126"/>
      <c r="AD286" s="126"/>
      <c r="AE286" s="126"/>
      <c r="AF286" s="123"/>
      <c r="AG286" s="124"/>
      <c r="AH286" s="124"/>
      <c r="AI286" s="124"/>
      <c r="AJ286" s="124"/>
      <c r="AK286" s="124"/>
      <c r="AL286" s="124"/>
      <c r="AM286" s="124"/>
      <c r="AN286" s="124"/>
      <c r="AO286" s="124"/>
      <c r="AP286" s="124"/>
      <c r="AQ286" s="125"/>
      <c r="AS286" s="266"/>
    </row>
    <row r="287" spans="1:45" ht="18" customHeight="1" x14ac:dyDescent="0.2">
      <c r="A287" s="548" t="s">
        <v>69</v>
      </c>
      <c r="B287" s="509"/>
      <c r="C287" s="510"/>
      <c r="D287" s="126" t="s">
        <v>72</v>
      </c>
      <c r="E287" s="358"/>
      <c r="F287" s="358"/>
      <c r="G287" s="358"/>
      <c r="H287" s="127" t="s">
        <v>121</v>
      </c>
      <c r="I287" s="127"/>
      <c r="J287" s="128"/>
      <c r="K287" s="296"/>
      <c r="L287" s="12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  <c r="W287" s="127"/>
      <c r="X287" s="127"/>
      <c r="Y287" s="127"/>
      <c r="Z287" s="126"/>
      <c r="AA287" s="126"/>
      <c r="AB287" s="128"/>
      <c r="AC287" s="294"/>
      <c r="AD287" s="294"/>
      <c r="AE287" s="294"/>
      <c r="AF287" s="123"/>
      <c r="AG287" s="124"/>
      <c r="AH287" s="124"/>
      <c r="AI287" s="124"/>
      <c r="AJ287" s="124"/>
      <c r="AK287" s="124"/>
      <c r="AL287" s="124"/>
      <c r="AM287" s="124"/>
      <c r="AN287" s="124"/>
      <c r="AO287" s="124"/>
      <c r="AP287" s="124"/>
      <c r="AQ287" s="125"/>
      <c r="AS287" s="266"/>
    </row>
    <row r="288" spans="1:45" ht="18" customHeight="1" x14ac:dyDescent="0.2">
      <c r="A288" s="549" t="s">
        <v>123</v>
      </c>
      <c r="B288" s="550"/>
      <c r="C288" s="551"/>
      <c r="D288" s="126" t="s">
        <v>71</v>
      </c>
      <c r="E288" s="358"/>
      <c r="F288" s="358"/>
      <c r="G288" s="126"/>
      <c r="H288" s="127" t="s">
        <v>122</v>
      </c>
      <c r="I288" s="127"/>
      <c r="J288" s="128"/>
      <c r="K288" s="127"/>
      <c r="L288" s="127"/>
      <c r="M288" s="124"/>
      <c r="N288" s="296"/>
      <c r="O288" s="127"/>
      <c r="P288" s="127"/>
      <c r="Q288" s="127"/>
      <c r="R288" s="127"/>
      <c r="S288" s="127"/>
      <c r="T288" s="127"/>
      <c r="U288" s="127"/>
      <c r="V288" s="127"/>
      <c r="W288" s="127"/>
      <c r="X288" s="127"/>
      <c r="Y288" s="127"/>
      <c r="Z288" s="126"/>
      <c r="AA288" s="126"/>
      <c r="AB288" s="128"/>
      <c r="AC288" s="294"/>
      <c r="AD288" s="294"/>
      <c r="AE288" s="294"/>
      <c r="AF288" s="123"/>
      <c r="AG288" s="124"/>
      <c r="AH288" s="124"/>
      <c r="AI288" s="124"/>
      <c r="AJ288" s="124"/>
      <c r="AK288" s="124"/>
      <c r="AL288" s="124"/>
      <c r="AM288" s="124"/>
      <c r="AN288" s="124"/>
      <c r="AO288" s="124"/>
      <c r="AP288" s="124"/>
      <c r="AQ288" s="125"/>
      <c r="AS288" s="266"/>
    </row>
    <row r="289" spans="1:45" ht="18" customHeight="1" x14ac:dyDescent="0.2">
      <c r="A289" s="293"/>
      <c r="B289" s="294"/>
      <c r="C289" s="295"/>
      <c r="D289" s="126" t="s">
        <v>0</v>
      </c>
      <c r="E289" s="126"/>
      <c r="F289" s="126"/>
      <c r="G289" s="126"/>
      <c r="H289" s="127" t="s">
        <v>73</v>
      </c>
      <c r="I289" s="127"/>
      <c r="J289" s="128"/>
      <c r="K289" s="127"/>
      <c r="L289" s="127"/>
      <c r="M289" s="127"/>
      <c r="N289" s="296"/>
      <c r="O289" s="127"/>
      <c r="P289" s="127"/>
      <c r="Q289" s="127"/>
      <c r="R289" s="127"/>
      <c r="S289" s="127"/>
      <c r="T289" s="127"/>
      <c r="U289" s="127"/>
      <c r="V289" s="127"/>
      <c r="W289" s="127"/>
      <c r="X289" s="127"/>
      <c r="Y289" s="127"/>
      <c r="Z289" s="126"/>
      <c r="AA289" s="126"/>
      <c r="AB289" s="128"/>
      <c r="AC289" s="294"/>
      <c r="AD289" s="294"/>
      <c r="AE289" s="294"/>
      <c r="AF289" s="123"/>
      <c r="AG289" s="124"/>
      <c r="AH289" s="124"/>
      <c r="AI289" s="124"/>
      <c r="AJ289" s="124"/>
      <c r="AK289" s="124"/>
      <c r="AL289" s="124"/>
      <c r="AM289" s="124"/>
      <c r="AN289" s="124"/>
      <c r="AO289" s="124"/>
      <c r="AP289" s="124"/>
      <c r="AQ289" s="125"/>
      <c r="AS289" s="266"/>
    </row>
    <row r="290" spans="1:45" ht="18" customHeight="1" x14ac:dyDescent="0.2">
      <c r="A290" s="293"/>
      <c r="B290" s="294"/>
      <c r="C290" s="295"/>
      <c r="D290" s="132"/>
      <c r="E290" s="126"/>
      <c r="F290" s="126"/>
      <c r="G290" s="126"/>
      <c r="H290" s="127"/>
      <c r="I290" s="127"/>
      <c r="J290" s="128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6"/>
      <c r="AA290" s="126"/>
      <c r="AB290" s="128"/>
      <c r="AC290" s="294"/>
      <c r="AD290" s="294"/>
      <c r="AE290" s="294"/>
      <c r="AF290" s="650" t="s">
        <v>336</v>
      </c>
      <c r="AG290" s="651"/>
      <c r="AH290" s="651"/>
      <c r="AI290" s="651"/>
      <c r="AJ290" s="651"/>
      <c r="AK290" s="651"/>
      <c r="AL290" s="651"/>
      <c r="AM290" s="651"/>
      <c r="AN290" s="651"/>
      <c r="AO290" s="651"/>
      <c r="AP290" s="651"/>
      <c r="AQ290" s="652"/>
      <c r="AS290" s="266"/>
    </row>
    <row r="291" spans="1:45" ht="18" customHeight="1" x14ac:dyDescent="0.2">
      <c r="A291" s="548" t="s">
        <v>65</v>
      </c>
      <c r="B291" s="509"/>
      <c r="C291" s="510"/>
      <c r="D291" s="132"/>
      <c r="E291" s="126"/>
      <c r="F291" s="126"/>
      <c r="G291" s="126"/>
      <c r="H291" s="127"/>
      <c r="I291" s="127"/>
      <c r="J291" s="128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6"/>
      <c r="AA291" s="126"/>
      <c r="AB291" s="128"/>
      <c r="AC291" s="126"/>
      <c r="AD291" s="126"/>
      <c r="AE291" s="126"/>
      <c r="AF291" s="650" t="s">
        <v>337</v>
      </c>
      <c r="AG291" s="651"/>
      <c r="AH291" s="651"/>
      <c r="AI291" s="651"/>
      <c r="AJ291" s="651"/>
      <c r="AK291" s="651"/>
      <c r="AL291" s="651"/>
      <c r="AM291" s="651"/>
      <c r="AN291" s="651"/>
      <c r="AO291" s="651"/>
      <c r="AP291" s="651"/>
      <c r="AQ291" s="652"/>
      <c r="AS291" s="266"/>
    </row>
    <row r="292" spans="1:45" ht="18" customHeight="1" thickBot="1" x14ac:dyDescent="0.25">
      <c r="A292" s="702"/>
      <c r="B292" s="703"/>
      <c r="C292" s="704"/>
      <c r="D292" s="100"/>
      <c r="E292" s="35"/>
      <c r="F292" s="35"/>
      <c r="G292" s="35"/>
      <c r="H292" s="35"/>
      <c r="I292" s="35"/>
      <c r="J292" s="35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4"/>
      <c r="AA292" s="34"/>
      <c r="AB292" s="35"/>
      <c r="AC292" s="82"/>
      <c r="AD292" s="82"/>
      <c r="AE292" s="82"/>
      <c r="AF292" s="391"/>
      <c r="AG292" s="392"/>
      <c r="AH292" s="392"/>
      <c r="AI292" s="392"/>
      <c r="AJ292" s="392"/>
      <c r="AK292" s="392"/>
      <c r="AL292" s="392"/>
      <c r="AM292" s="392"/>
      <c r="AN292" s="392"/>
      <c r="AO292" s="392"/>
      <c r="AP292" s="392"/>
      <c r="AQ292" s="393"/>
      <c r="AS292" s="266"/>
    </row>
    <row r="293" spans="1:45" ht="9" customHeight="1" thickBot="1" x14ac:dyDescent="0.25">
      <c r="A293" s="136"/>
      <c r="B293" s="136"/>
      <c r="C293" s="136"/>
      <c r="D293" s="287"/>
      <c r="E293" s="287"/>
      <c r="F293" s="287"/>
      <c r="G293" s="287"/>
      <c r="H293" s="287"/>
      <c r="I293" s="287"/>
      <c r="J293" s="287"/>
      <c r="K293" s="137"/>
      <c r="L293" s="137"/>
      <c r="M293" s="137"/>
      <c r="N293" s="137"/>
      <c r="O293" s="137"/>
      <c r="P293" s="137"/>
      <c r="Q293" s="137"/>
      <c r="R293" s="137"/>
      <c r="S293" s="137"/>
      <c r="T293" s="137"/>
      <c r="U293" s="137"/>
      <c r="V293" s="137"/>
      <c r="W293" s="137"/>
      <c r="X293" s="137"/>
      <c r="Y293" s="137"/>
      <c r="Z293" s="138"/>
      <c r="AA293" s="138"/>
      <c r="AB293" s="139"/>
      <c r="AC293" s="139"/>
      <c r="AD293" s="139"/>
      <c r="AE293" s="139"/>
      <c r="AF293" s="139"/>
      <c r="AG293" s="139"/>
      <c r="AH293" s="139"/>
      <c r="AI293" s="139"/>
      <c r="AJ293" s="139"/>
      <c r="AK293" s="139"/>
      <c r="AL293" s="139"/>
      <c r="AM293" s="139"/>
      <c r="AN293" s="139"/>
      <c r="AO293" s="139"/>
      <c r="AP293" s="287"/>
      <c r="AQ293" s="287"/>
      <c r="AS293" s="266"/>
    </row>
    <row r="294" spans="1:45" ht="18" customHeight="1" x14ac:dyDescent="0.2">
      <c r="A294" s="653" t="s">
        <v>46</v>
      </c>
      <c r="B294" s="656" t="s">
        <v>2</v>
      </c>
      <c r="C294" s="657"/>
      <c r="D294" s="759" t="s">
        <v>3</v>
      </c>
      <c r="E294" s="533"/>
      <c r="F294" s="534"/>
      <c r="G294" s="540" t="s">
        <v>4</v>
      </c>
      <c r="H294" s="539"/>
      <c r="I294" s="539"/>
      <c r="J294" s="539"/>
      <c r="K294" s="539"/>
      <c r="L294" s="540" t="s">
        <v>56</v>
      </c>
      <c r="M294" s="541"/>
      <c r="N294" s="541"/>
      <c r="O294" s="541"/>
      <c r="P294" s="541"/>
      <c r="Q294" s="541"/>
      <c r="R294" s="541"/>
      <c r="S294" s="541"/>
      <c r="T294" s="541"/>
      <c r="U294" s="541"/>
      <c r="V294" s="541"/>
      <c r="W294" s="541"/>
      <c r="X294" s="541"/>
      <c r="Y294" s="541"/>
      <c r="Z294" s="541"/>
      <c r="AA294" s="541"/>
      <c r="AB294" s="541"/>
      <c r="AC294" s="541"/>
      <c r="AD294" s="541"/>
      <c r="AE294" s="541"/>
      <c r="AF294" s="541"/>
      <c r="AG294" s="541"/>
      <c r="AH294" s="541"/>
      <c r="AI294" s="541"/>
      <c r="AJ294" s="541"/>
      <c r="AK294" s="541"/>
      <c r="AL294" s="541"/>
      <c r="AM294" s="541"/>
      <c r="AN294" s="541"/>
      <c r="AO294" s="541"/>
      <c r="AP294" s="541"/>
      <c r="AQ294" s="542"/>
      <c r="AS294" s="266"/>
    </row>
    <row r="295" spans="1:45" ht="18" customHeight="1" x14ac:dyDescent="0.2">
      <c r="A295" s="654"/>
      <c r="B295" s="658"/>
      <c r="C295" s="659"/>
      <c r="D295" s="760"/>
      <c r="E295" s="761"/>
      <c r="F295" s="762"/>
      <c r="G295" s="684" t="s">
        <v>6</v>
      </c>
      <c r="H295" s="521" t="s">
        <v>7</v>
      </c>
      <c r="I295" s="521"/>
      <c r="J295" s="521"/>
      <c r="K295" s="575"/>
      <c r="L295" s="543" t="s">
        <v>23</v>
      </c>
      <c r="M295" s="521"/>
      <c r="N295" s="521"/>
      <c r="O295" s="544"/>
      <c r="P295" s="543" t="s">
        <v>24</v>
      </c>
      <c r="Q295" s="521"/>
      <c r="R295" s="521"/>
      <c r="S295" s="544"/>
      <c r="T295" s="545" t="s">
        <v>25</v>
      </c>
      <c r="U295" s="546"/>
      <c r="V295" s="546"/>
      <c r="W295" s="547"/>
      <c r="X295" s="545" t="s">
        <v>26</v>
      </c>
      <c r="Y295" s="546"/>
      <c r="Z295" s="546"/>
      <c r="AA295" s="547"/>
      <c r="AB295" s="545" t="s">
        <v>27</v>
      </c>
      <c r="AC295" s="546"/>
      <c r="AD295" s="546"/>
      <c r="AE295" s="547"/>
      <c r="AF295" s="545" t="s">
        <v>28</v>
      </c>
      <c r="AG295" s="546"/>
      <c r="AH295" s="546"/>
      <c r="AI295" s="547"/>
      <c r="AJ295" s="545" t="s">
        <v>29</v>
      </c>
      <c r="AK295" s="546"/>
      <c r="AL295" s="546"/>
      <c r="AM295" s="547"/>
      <c r="AN295" s="543" t="s">
        <v>109</v>
      </c>
      <c r="AO295" s="521"/>
      <c r="AP295" s="521"/>
      <c r="AQ295" s="544"/>
      <c r="AS295" s="266"/>
    </row>
    <row r="296" spans="1:45" ht="18" customHeight="1" x14ac:dyDescent="0.2">
      <c r="A296" s="654"/>
      <c r="B296" s="658"/>
      <c r="C296" s="659"/>
      <c r="D296" s="513" t="s">
        <v>8</v>
      </c>
      <c r="E296" s="515" t="s">
        <v>9</v>
      </c>
      <c r="F296" s="518" t="s">
        <v>68</v>
      </c>
      <c r="G296" s="592"/>
      <c r="H296" s="521" t="s">
        <v>10</v>
      </c>
      <c r="I296" s="521" t="s">
        <v>11</v>
      </c>
      <c r="J296" s="521" t="s">
        <v>12</v>
      </c>
      <c r="K296" s="575" t="s">
        <v>62</v>
      </c>
      <c r="L296" s="784" t="s">
        <v>342</v>
      </c>
      <c r="M296" s="785"/>
      <c r="N296" s="785"/>
      <c r="O296" s="785"/>
      <c r="P296" s="785"/>
      <c r="Q296" s="785"/>
      <c r="R296" s="785"/>
      <c r="S296" s="785"/>
      <c r="T296" s="785"/>
      <c r="U296" s="785"/>
      <c r="V296" s="785"/>
      <c r="W296" s="785"/>
      <c r="X296" s="785"/>
      <c r="Y296" s="785"/>
      <c r="Z296" s="785"/>
      <c r="AA296" s="785"/>
      <c r="AB296" s="785"/>
      <c r="AC296" s="785"/>
      <c r="AD296" s="785"/>
      <c r="AE296" s="785"/>
      <c r="AF296" s="785"/>
      <c r="AG296" s="785"/>
      <c r="AH296" s="785"/>
      <c r="AI296" s="785"/>
      <c r="AJ296" s="785"/>
      <c r="AK296" s="785"/>
      <c r="AL296" s="785"/>
      <c r="AM296" s="785"/>
      <c r="AN296" s="785"/>
      <c r="AO296" s="785"/>
      <c r="AP296" s="785"/>
      <c r="AQ296" s="786"/>
      <c r="AS296" s="266"/>
    </row>
    <row r="297" spans="1:45" ht="18" customHeight="1" x14ac:dyDescent="0.2">
      <c r="A297" s="654"/>
      <c r="B297" s="658"/>
      <c r="C297" s="659"/>
      <c r="D297" s="513"/>
      <c r="E297" s="516"/>
      <c r="F297" s="519"/>
      <c r="G297" s="592"/>
      <c r="H297" s="521"/>
      <c r="I297" s="521"/>
      <c r="J297" s="521"/>
      <c r="K297" s="575"/>
      <c r="L297" s="567" t="s">
        <v>10</v>
      </c>
      <c r="M297" s="555" t="s">
        <v>11</v>
      </c>
      <c r="N297" s="557" t="s">
        <v>13</v>
      </c>
      <c r="O297" s="565" t="s">
        <v>66</v>
      </c>
      <c r="P297" s="567" t="s">
        <v>10</v>
      </c>
      <c r="Q297" s="555" t="s">
        <v>11</v>
      </c>
      <c r="R297" s="557" t="s">
        <v>13</v>
      </c>
      <c r="S297" s="565" t="s">
        <v>66</v>
      </c>
      <c r="T297" s="567" t="s">
        <v>10</v>
      </c>
      <c r="U297" s="555" t="s">
        <v>11</v>
      </c>
      <c r="V297" s="557" t="s">
        <v>13</v>
      </c>
      <c r="W297" s="565" t="s">
        <v>66</v>
      </c>
      <c r="X297" s="567" t="s">
        <v>10</v>
      </c>
      <c r="Y297" s="555" t="s">
        <v>11</v>
      </c>
      <c r="Z297" s="557" t="s">
        <v>13</v>
      </c>
      <c r="AA297" s="565" t="s">
        <v>66</v>
      </c>
      <c r="AB297" s="567" t="s">
        <v>10</v>
      </c>
      <c r="AC297" s="555" t="s">
        <v>11</v>
      </c>
      <c r="AD297" s="557" t="s">
        <v>13</v>
      </c>
      <c r="AE297" s="565" t="s">
        <v>66</v>
      </c>
      <c r="AF297" s="567" t="s">
        <v>10</v>
      </c>
      <c r="AG297" s="555" t="s">
        <v>11</v>
      </c>
      <c r="AH297" s="557" t="s">
        <v>13</v>
      </c>
      <c r="AI297" s="565" t="s">
        <v>66</v>
      </c>
      <c r="AJ297" s="567" t="s">
        <v>10</v>
      </c>
      <c r="AK297" s="555" t="s">
        <v>11</v>
      </c>
      <c r="AL297" s="557" t="s">
        <v>13</v>
      </c>
      <c r="AM297" s="565" t="s">
        <v>66</v>
      </c>
      <c r="AN297" s="567" t="s">
        <v>10</v>
      </c>
      <c r="AO297" s="555" t="s">
        <v>11</v>
      </c>
      <c r="AP297" s="557" t="s">
        <v>13</v>
      </c>
      <c r="AQ297" s="565" t="s">
        <v>66</v>
      </c>
      <c r="AS297" s="266"/>
    </row>
    <row r="298" spans="1:45" ht="18" customHeight="1" thickBot="1" x14ac:dyDescent="0.25">
      <c r="A298" s="655"/>
      <c r="B298" s="660"/>
      <c r="C298" s="661"/>
      <c r="D298" s="514"/>
      <c r="E298" s="517"/>
      <c r="F298" s="520"/>
      <c r="G298" s="593"/>
      <c r="H298" s="522"/>
      <c r="I298" s="522"/>
      <c r="J298" s="522"/>
      <c r="K298" s="576"/>
      <c r="L298" s="568"/>
      <c r="M298" s="556"/>
      <c r="N298" s="558"/>
      <c r="O298" s="566"/>
      <c r="P298" s="568"/>
      <c r="Q298" s="556"/>
      <c r="R298" s="558"/>
      <c r="S298" s="566"/>
      <c r="T298" s="568"/>
      <c r="U298" s="556"/>
      <c r="V298" s="558"/>
      <c r="W298" s="566"/>
      <c r="X298" s="568"/>
      <c r="Y298" s="556"/>
      <c r="Z298" s="558"/>
      <c r="AA298" s="566"/>
      <c r="AB298" s="568"/>
      <c r="AC298" s="556"/>
      <c r="AD298" s="558"/>
      <c r="AE298" s="566"/>
      <c r="AF298" s="568"/>
      <c r="AG298" s="556"/>
      <c r="AH298" s="558"/>
      <c r="AI298" s="566"/>
      <c r="AJ298" s="568"/>
      <c r="AK298" s="556"/>
      <c r="AL298" s="558"/>
      <c r="AM298" s="566"/>
      <c r="AN298" s="568"/>
      <c r="AO298" s="556"/>
      <c r="AP298" s="558"/>
      <c r="AQ298" s="566"/>
      <c r="AS298" s="266"/>
    </row>
    <row r="299" spans="1:45" ht="18" customHeight="1" thickBot="1" x14ac:dyDescent="0.25">
      <c r="A299" s="94" t="s">
        <v>315</v>
      </c>
      <c r="B299" s="569" t="s">
        <v>318</v>
      </c>
      <c r="C299" s="569"/>
      <c r="D299" s="569"/>
      <c r="E299" s="569"/>
      <c r="F299" s="569"/>
      <c r="G299" s="569"/>
      <c r="H299" s="735"/>
      <c r="I299" s="735"/>
      <c r="J299" s="735"/>
      <c r="K299" s="735"/>
      <c r="L299" s="735"/>
      <c r="M299" s="735"/>
      <c r="N299" s="735"/>
      <c r="O299" s="735"/>
      <c r="P299" s="735"/>
      <c r="Q299" s="735"/>
      <c r="R299" s="735"/>
      <c r="S299" s="735"/>
      <c r="T299" s="735"/>
      <c r="U299" s="735"/>
      <c r="V299" s="735"/>
      <c r="W299" s="735"/>
      <c r="X299" s="735"/>
      <c r="Y299" s="735"/>
      <c r="Z299" s="735"/>
      <c r="AA299" s="735"/>
      <c r="AB299" s="735"/>
      <c r="AC299" s="735"/>
      <c r="AD299" s="735"/>
      <c r="AE299" s="735"/>
      <c r="AF299" s="735"/>
      <c r="AG299" s="735"/>
      <c r="AH299" s="735"/>
      <c r="AI299" s="735"/>
      <c r="AJ299" s="735"/>
      <c r="AK299" s="735"/>
      <c r="AL299" s="735"/>
      <c r="AM299" s="735"/>
      <c r="AN299" s="735"/>
      <c r="AO299" s="735"/>
      <c r="AP299" s="735"/>
      <c r="AQ299" s="736"/>
      <c r="AS299" s="266"/>
    </row>
    <row r="300" spans="1:45" ht="18" customHeight="1" thickBot="1" x14ac:dyDescent="0.25">
      <c r="A300" s="276"/>
      <c r="B300" s="275" t="s">
        <v>227</v>
      </c>
      <c r="C300" s="279" t="s">
        <v>228</v>
      </c>
      <c r="D300" s="203"/>
      <c r="E300" s="203"/>
      <c r="F300" s="203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2"/>
      <c r="U300" s="202"/>
      <c r="V300" s="202"/>
      <c r="W300" s="202"/>
      <c r="X300" s="203"/>
      <c r="Y300" s="203"/>
      <c r="Z300" s="203"/>
      <c r="AA300" s="203"/>
      <c r="AB300" s="203"/>
      <c r="AC300" s="203"/>
      <c r="AD300" s="203"/>
      <c r="AE300" s="203"/>
      <c r="AF300" s="203"/>
      <c r="AG300" s="203"/>
      <c r="AH300" s="203"/>
      <c r="AI300" s="203"/>
      <c r="AJ300" s="203"/>
      <c r="AK300" s="203"/>
      <c r="AL300" s="203"/>
      <c r="AM300" s="203"/>
      <c r="AN300" s="203"/>
      <c r="AO300" s="203"/>
      <c r="AP300" s="203"/>
      <c r="AQ300" s="204"/>
      <c r="AS300" s="266"/>
    </row>
    <row r="301" spans="1:45" ht="18" customHeight="1" x14ac:dyDescent="0.2">
      <c r="A301" s="750">
        <v>1</v>
      </c>
      <c r="B301" s="182" t="s">
        <v>105</v>
      </c>
      <c r="C301" s="183" t="s">
        <v>229</v>
      </c>
      <c r="D301" s="717"/>
      <c r="E301" s="719">
        <v>2</v>
      </c>
      <c r="F301" s="721">
        <v>2</v>
      </c>
      <c r="G301" s="722">
        <v>16</v>
      </c>
      <c r="H301" s="719">
        <v>8</v>
      </c>
      <c r="I301" s="719"/>
      <c r="J301" s="719"/>
      <c r="K301" s="721">
        <v>8</v>
      </c>
      <c r="L301" s="361"/>
      <c r="M301" s="359"/>
      <c r="N301" s="359"/>
      <c r="O301" s="363"/>
      <c r="P301" s="85"/>
      <c r="Q301" s="359"/>
      <c r="R301" s="359"/>
      <c r="S301" s="363"/>
      <c r="T301" s="118"/>
      <c r="U301" s="119"/>
      <c r="V301" s="119"/>
      <c r="W301" s="120"/>
      <c r="X301" s="85"/>
      <c r="Y301" s="359"/>
      <c r="Z301" s="359"/>
      <c r="AA301" s="363"/>
      <c r="AB301" s="67"/>
      <c r="AC301" s="352"/>
      <c r="AD301" s="352"/>
      <c r="AE301" s="354"/>
      <c r="AF301" s="747">
        <v>8</v>
      </c>
      <c r="AG301" s="719"/>
      <c r="AH301" s="719"/>
      <c r="AI301" s="721">
        <v>8</v>
      </c>
      <c r="AJ301" s="356"/>
      <c r="AK301" s="352"/>
      <c r="AL301" s="352"/>
      <c r="AM301" s="354"/>
      <c r="AN301" s="67"/>
      <c r="AO301" s="352"/>
      <c r="AP301" s="352"/>
      <c r="AQ301" s="354"/>
      <c r="AS301" s="266"/>
    </row>
    <row r="302" spans="1:45" ht="18" customHeight="1" x14ac:dyDescent="0.2">
      <c r="A302" s="716"/>
      <c r="B302" s="189"/>
      <c r="C302" s="186" t="s">
        <v>230</v>
      </c>
      <c r="D302" s="718"/>
      <c r="E302" s="720"/>
      <c r="F302" s="714"/>
      <c r="G302" s="723"/>
      <c r="H302" s="720"/>
      <c r="I302" s="720"/>
      <c r="J302" s="720"/>
      <c r="K302" s="714"/>
      <c r="L302" s="362"/>
      <c r="M302" s="360"/>
      <c r="N302" s="360"/>
      <c r="O302" s="364"/>
      <c r="P302" s="16"/>
      <c r="Q302" s="360"/>
      <c r="R302" s="360"/>
      <c r="S302" s="364"/>
      <c r="T302" s="362"/>
      <c r="U302" s="360"/>
      <c r="V302" s="360"/>
      <c r="W302" s="364"/>
      <c r="X302" s="16"/>
      <c r="Y302" s="360"/>
      <c r="Z302" s="360"/>
      <c r="AA302" s="364"/>
      <c r="AB302" s="62"/>
      <c r="AC302" s="353"/>
      <c r="AD302" s="353"/>
      <c r="AE302" s="355"/>
      <c r="AF302" s="748"/>
      <c r="AG302" s="720"/>
      <c r="AH302" s="720"/>
      <c r="AI302" s="714"/>
      <c r="AJ302" s="357"/>
      <c r="AK302" s="353"/>
      <c r="AL302" s="353"/>
      <c r="AM302" s="355"/>
      <c r="AN302" s="62"/>
      <c r="AO302" s="353"/>
      <c r="AP302" s="353"/>
      <c r="AQ302" s="355"/>
      <c r="AS302" s="266"/>
    </row>
    <row r="303" spans="1:45" ht="18" customHeight="1" x14ac:dyDescent="0.2">
      <c r="A303" s="715">
        <v>2</v>
      </c>
      <c r="B303" s="207" t="s">
        <v>233</v>
      </c>
      <c r="C303" s="208" t="s">
        <v>235</v>
      </c>
      <c r="D303" s="763"/>
      <c r="E303" s="746">
        <v>2</v>
      </c>
      <c r="F303" s="721">
        <v>2</v>
      </c>
      <c r="G303" s="722">
        <v>16</v>
      </c>
      <c r="H303" s="719">
        <v>8</v>
      </c>
      <c r="I303" s="719"/>
      <c r="J303" s="719"/>
      <c r="K303" s="721">
        <v>8</v>
      </c>
      <c r="L303" s="361"/>
      <c r="M303" s="359"/>
      <c r="N303" s="359"/>
      <c r="O303" s="363"/>
      <c r="P303" s="85"/>
      <c r="Q303" s="359"/>
      <c r="R303" s="359"/>
      <c r="S303" s="363"/>
      <c r="T303" s="361"/>
      <c r="U303" s="359"/>
      <c r="V303" s="359"/>
      <c r="W303" s="363"/>
      <c r="X303" s="85"/>
      <c r="Y303" s="359"/>
      <c r="Z303" s="359"/>
      <c r="AA303" s="363"/>
      <c r="AB303" s="67"/>
      <c r="AC303" s="352"/>
      <c r="AD303" s="352"/>
      <c r="AE303" s="354"/>
      <c r="AF303" s="411"/>
      <c r="AG303" s="193"/>
      <c r="AH303" s="193"/>
      <c r="AI303" s="412"/>
      <c r="AJ303" s="722">
        <v>8</v>
      </c>
      <c r="AK303" s="719"/>
      <c r="AL303" s="719"/>
      <c r="AM303" s="721">
        <v>8</v>
      </c>
      <c r="AN303" s="67"/>
      <c r="AO303" s="352"/>
      <c r="AP303" s="352"/>
      <c r="AQ303" s="354"/>
      <c r="AS303" s="266"/>
    </row>
    <row r="304" spans="1:45" ht="18" customHeight="1" x14ac:dyDescent="0.2">
      <c r="A304" s="716"/>
      <c r="B304" s="200" t="s">
        <v>234</v>
      </c>
      <c r="C304" s="192" t="s">
        <v>236</v>
      </c>
      <c r="D304" s="730"/>
      <c r="E304" s="732"/>
      <c r="F304" s="714"/>
      <c r="G304" s="723"/>
      <c r="H304" s="720"/>
      <c r="I304" s="720"/>
      <c r="J304" s="720"/>
      <c r="K304" s="714"/>
      <c r="L304" s="362"/>
      <c r="M304" s="360"/>
      <c r="N304" s="360"/>
      <c r="O304" s="364"/>
      <c r="P304" s="16"/>
      <c r="Q304" s="360"/>
      <c r="R304" s="360"/>
      <c r="S304" s="364"/>
      <c r="T304" s="362"/>
      <c r="U304" s="360"/>
      <c r="V304" s="360"/>
      <c r="W304" s="364"/>
      <c r="X304" s="16"/>
      <c r="Y304" s="360"/>
      <c r="Z304" s="360"/>
      <c r="AA304" s="364"/>
      <c r="AB304" s="62"/>
      <c r="AC304" s="353"/>
      <c r="AD304" s="353"/>
      <c r="AE304" s="355"/>
      <c r="AF304" s="413"/>
      <c r="AG304" s="189"/>
      <c r="AH304" s="189"/>
      <c r="AI304" s="414"/>
      <c r="AJ304" s="723"/>
      <c r="AK304" s="720"/>
      <c r="AL304" s="720"/>
      <c r="AM304" s="714"/>
      <c r="AN304" s="62"/>
      <c r="AO304" s="353"/>
      <c r="AP304" s="353"/>
      <c r="AQ304" s="355"/>
      <c r="AS304" s="266"/>
    </row>
    <row r="305" spans="1:45" ht="18" customHeight="1" x14ac:dyDescent="0.2">
      <c r="A305" s="5">
        <v>3</v>
      </c>
      <c r="B305" s="206" t="s">
        <v>231</v>
      </c>
      <c r="C305" s="206" t="s">
        <v>232</v>
      </c>
      <c r="D305" s="19">
        <v>1</v>
      </c>
      <c r="E305" s="25">
        <v>1</v>
      </c>
      <c r="F305" s="20">
        <v>2</v>
      </c>
      <c r="G305" s="30">
        <v>16</v>
      </c>
      <c r="H305" s="51">
        <v>8</v>
      </c>
      <c r="I305" s="51"/>
      <c r="J305" s="51"/>
      <c r="K305" s="51">
        <v>8</v>
      </c>
      <c r="L305" s="22"/>
      <c r="M305" s="21"/>
      <c r="N305" s="21"/>
      <c r="O305" s="18"/>
      <c r="P305" s="29"/>
      <c r="Q305" s="21"/>
      <c r="R305" s="21"/>
      <c r="S305" s="18"/>
      <c r="T305" s="22"/>
      <c r="U305" s="21"/>
      <c r="V305" s="21"/>
      <c r="W305" s="18"/>
      <c r="X305" s="29"/>
      <c r="Y305" s="21"/>
      <c r="Z305" s="21"/>
      <c r="AA305" s="18"/>
      <c r="AB305" s="116">
        <v>8</v>
      </c>
      <c r="AC305" s="51"/>
      <c r="AD305" s="51"/>
      <c r="AE305" s="20">
        <v>8</v>
      </c>
      <c r="AF305" s="194"/>
      <c r="AG305" s="195"/>
      <c r="AH305" s="195"/>
      <c r="AI305" s="196"/>
      <c r="AJ305" s="30"/>
      <c r="AK305" s="51"/>
      <c r="AL305" s="51"/>
      <c r="AM305" s="20"/>
      <c r="AN305" s="30"/>
      <c r="AO305" s="51"/>
      <c r="AP305" s="51"/>
      <c r="AQ305" s="20"/>
      <c r="AS305" s="266"/>
    </row>
    <row r="306" spans="1:45" ht="18" customHeight="1" x14ac:dyDescent="0.2">
      <c r="A306" s="715">
        <v>4</v>
      </c>
      <c r="B306" s="199" t="s">
        <v>237</v>
      </c>
      <c r="C306" s="201" t="s">
        <v>239</v>
      </c>
      <c r="D306" s="717"/>
      <c r="E306" s="719">
        <v>1</v>
      </c>
      <c r="F306" s="721">
        <v>2</v>
      </c>
      <c r="G306" s="722">
        <v>8</v>
      </c>
      <c r="H306" s="719">
        <v>8</v>
      </c>
      <c r="I306" s="719"/>
      <c r="J306" s="719"/>
      <c r="K306" s="721"/>
      <c r="L306" s="356"/>
      <c r="M306" s="352"/>
      <c r="N306" s="352"/>
      <c r="O306" s="354"/>
      <c r="P306" s="67"/>
      <c r="Q306" s="352"/>
      <c r="R306" s="352"/>
      <c r="S306" s="354"/>
      <c r="T306" s="356"/>
      <c r="U306" s="352"/>
      <c r="V306" s="352"/>
      <c r="W306" s="354"/>
      <c r="X306" s="67"/>
      <c r="Y306" s="352"/>
      <c r="Z306" s="352"/>
      <c r="AA306" s="354"/>
      <c r="AB306" s="411"/>
      <c r="AC306" s="193"/>
      <c r="AD306" s="193"/>
      <c r="AE306" s="412"/>
      <c r="AF306" s="411"/>
      <c r="AG306" s="193"/>
      <c r="AH306" s="193"/>
      <c r="AI306" s="412"/>
      <c r="AJ306" s="722">
        <v>8</v>
      </c>
      <c r="AK306" s="719"/>
      <c r="AL306" s="719"/>
      <c r="AM306" s="721"/>
      <c r="AN306" s="67"/>
      <c r="AO306" s="352"/>
      <c r="AP306" s="352"/>
      <c r="AQ306" s="354"/>
      <c r="AS306" s="266"/>
    </row>
    <row r="307" spans="1:45" ht="18" customHeight="1" x14ac:dyDescent="0.2">
      <c r="A307" s="716"/>
      <c r="B307" s="200" t="s">
        <v>238</v>
      </c>
      <c r="C307" s="192" t="s">
        <v>211</v>
      </c>
      <c r="D307" s="718"/>
      <c r="E307" s="720"/>
      <c r="F307" s="714"/>
      <c r="G307" s="723"/>
      <c r="H307" s="720"/>
      <c r="I307" s="720"/>
      <c r="J307" s="720"/>
      <c r="K307" s="714"/>
      <c r="L307" s="362"/>
      <c r="M307" s="360"/>
      <c r="N307" s="360"/>
      <c r="O307" s="364"/>
      <c r="P307" s="16"/>
      <c r="Q307" s="360"/>
      <c r="R307" s="360"/>
      <c r="S307" s="364"/>
      <c r="T307" s="362"/>
      <c r="U307" s="360"/>
      <c r="V307" s="360"/>
      <c r="W307" s="364"/>
      <c r="X307" s="16"/>
      <c r="Y307" s="360"/>
      <c r="Z307" s="360"/>
      <c r="AA307" s="364"/>
      <c r="AB307" s="413"/>
      <c r="AC307" s="189"/>
      <c r="AD307" s="189"/>
      <c r="AE307" s="414"/>
      <c r="AF307" s="413"/>
      <c r="AG307" s="189"/>
      <c r="AH307" s="189"/>
      <c r="AI307" s="414"/>
      <c r="AJ307" s="723"/>
      <c r="AK307" s="720"/>
      <c r="AL307" s="720"/>
      <c r="AM307" s="714"/>
      <c r="AN307" s="62"/>
      <c r="AO307" s="353"/>
      <c r="AP307" s="353"/>
      <c r="AQ307" s="355"/>
      <c r="AS307" s="266"/>
    </row>
    <row r="308" spans="1:45" ht="18" customHeight="1" x14ac:dyDescent="0.2">
      <c r="A308" s="5">
        <v>5</v>
      </c>
      <c r="B308" s="198" t="s">
        <v>240</v>
      </c>
      <c r="C308" s="198" t="s">
        <v>241</v>
      </c>
      <c r="D308" s="19"/>
      <c r="E308" s="25">
        <v>1</v>
      </c>
      <c r="F308" s="20">
        <v>2</v>
      </c>
      <c r="G308" s="30">
        <v>16</v>
      </c>
      <c r="H308" s="51">
        <v>16</v>
      </c>
      <c r="I308" s="51"/>
      <c r="J308" s="51"/>
      <c r="K308" s="51"/>
      <c r="L308" s="22"/>
      <c r="M308" s="21"/>
      <c r="N308" s="21"/>
      <c r="O308" s="18"/>
      <c r="P308" s="29"/>
      <c r="Q308" s="21"/>
      <c r="R308" s="21"/>
      <c r="S308" s="18"/>
      <c r="T308" s="22"/>
      <c r="U308" s="21"/>
      <c r="V308" s="21"/>
      <c r="W308" s="18"/>
      <c r="X308" s="29"/>
      <c r="Y308" s="21"/>
      <c r="Z308" s="21"/>
      <c r="AA308" s="18"/>
      <c r="AB308" s="30"/>
      <c r="AC308" s="51"/>
      <c r="AD308" s="51"/>
      <c r="AE308" s="20"/>
      <c r="AF308" s="30"/>
      <c r="AG308" s="51"/>
      <c r="AH308" s="51"/>
      <c r="AI308" s="20"/>
      <c r="AJ308" s="30">
        <v>16</v>
      </c>
      <c r="AK308" s="51"/>
      <c r="AL308" s="51"/>
      <c r="AM308" s="20"/>
      <c r="AN308" s="30"/>
      <c r="AO308" s="51"/>
      <c r="AP308" s="51"/>
      <c r="AQ308" s="20"/>
      <c r="AS308" s="266"/>
    </row>
    <row r="309" spans="1:45" ht="18" customHeight="1" thickBot="1" x14ac:dyDescent="0.25">
      <c r="A309" s="5"/>
      <c r="B309" s="286"/>
      <c r="C309" s="48"/>
      <c r="D309" s="318"/>
      <c r="E309" s="307"/>
      <c r="F309" s="309"/>
      <c r="G309" s="67"/>
      <c r="H309" s="51"/>
      <c r="I309" s="288"/>
      <c r="J309" s="288"/>
      <c r="K309" s="288"/>
      <c r="L309" s="86"/>
      <c r="M309" s="87"/>
      <c r="N309" s="87"/>
      <c r="O309" s="78"/>
      <c r="P309" s="88"/>
      <c r="Q309" s="87"/>
      <c r="R309" s="87"/>
      <c r="S309" s="78"/>
      <c r="T309" s="86"/>
      <c r="U309" s="87"/>
      <c r="V309" s="87"/>
      <c r="W309" s="78"/>
      <c r="X309" s="88"/>
      <c r="Y309" s="87"/>
      <c r="Z309" s="87"/>
      <c r="AA309" s="78"/>
      <c r="AB309" s="88"/>
      <c r="AC309" s="87"/>
      <c r="AD309" s="87"/>
      <c r="AE309" s="78"/>
      <c r="AF309" s="88"/>
      <c r="AG309" s="87"/>
      <c r="AH309" s="87"/>
      <c r="AI309" s="78"/>
      <c r="AJ309" s="88"/>
      <c r="AK309" s="87"/>
      <c r="AL309" s="87"/>
      <c r="AM309" s="78"/>
      <c r="AN309" s="88"/>
      <c r="AO309" s="87"/>
      <c r="AP309" s="87"/>
      <c r="AQ309" s="78"/>
      <c r="AS309" s="266"/>
    </row>
    <row r="310" spans="1:45" ht="18" customHeight="1" thickTop="1" x14ac:dyDescent="0.2">
      <c r="A310" s="55"/>
      <c r="B310" s="598" t="s">
        <v>21</v>
      </c>
      <c r="C310" s="599"/>
      <c r="D310" s="602">
        <f t="shared" ref="D310:K310" si="33">SUM(D301:D309)</f>
        <v>1</v>
      </c>
      <c r="E310" s="594">
        <f t="shared" si="33"/>
        <v>7</v>
      </c>
      <c r="F310" s="596">
        <f t="shared" si="33"/>
        <v>10</v>
      </c>
      <c r="G310" s="604">
        <f t="shared" si="33"/>
        <v>72</v>
      </c>
      <c r="H310" s="594">
        <f t="shared" si="33"/>
        <v>48</v>
      </c>
      <c r="I310" s="594">
        <f t="shared" si="33"/>
        <v>0</v>
      </c>
      <c r="J310" s="594">
        <f t="shared" si="33"/>
        <v>0</v>
      </c>
      <c r="K310" s="596">
        <f t="shared" si="33"/>
        <v>24</v>
      </c>
      <c r="L310" s="122">
        <f t="shared" ref="L310:AQ310" si="34">SUM(L301:L308)</f>
        <v>0</v>
      </c>
      <c r="M310" s="56">
        <f t="shared" si="34"/>
        <v>0</v>
      </c>
      <c r="N310" s="56">
        <f t="shared" si="34"/>
        <v>0</v>
      </c>
      <c r="O310" s="59">
        <f t="shared" si="34"/>
        <v>0</v>
      </c>
      <c r="P310" s="122">
        <f t="shared" si="34"/>
        <v>0</v>
      </c>
      <c r="Q310" s="56">
        <f t="shared" si="34"/>
        <v>0</v>
      </c>
      <c r="R310" s="56">
        <f t="shared" si="34"/>
        <v>0</v>
      </c>
      <c r="S310" s="59">
        <f t="shared" si="34"/>
        <v>0</v>
      </c>
      <c r="T310" s="122">
        <f t="shared" si="34"/>
        <v>0</v>
      </c>
      <c r="U310" s="56">
        <f t="shared" si="34"/>
        <v>0</v>
      </c>
      <c r="V310" s="56">
        <f t="shared" si="34"/>
        <v>0</v>
      </c>
      <c r="W310" s="59">
        <f t="shared" si="34"/>
        <v>0</v>
      </c>
      <c r="X310" s="122">
        <f t="shared" si="34"/>
        <v>0</v>
      </c>
      <c r="Y310" s="56">
        <f t="shared" si="34"/>
        <v>0</v>
      </c>
      <c r="Z310" s="56">
        <f t="shared" si="34"/>
        <v>0</v>
      </c>
      <c r="AA310" s="59">
        <f t="shared" si="34"/>
        <v>0</v>
      </c>
      <c r="AB310" s="122">
        <f t="shared" si="34"/>
        <v>8</v>
      </c>
      <c r="AC310" s="56">
        <f t="shared" si="34"/>
        <v>0</v>
      </c>
      <c r="AD310" s="56">
        <f t="shared" si="34"/>
        <v>0</v>
      </c>
      <c r="AE310" s="59">
        <f t="shared" si="34"/>
        <v>8</v>
      </c>
      <c r="AF310" s="122">
        <f t="shared" si="34"/>
        <v>8</v>
      </c>
      <c r="AG310" s="56">
        <f t="shared" si="34"/>
        <v>0</v>
      </c>
      <c r="AH310" s="56">
        <f t="shared" si="34"/>
        <v>0</v>
      </c>
      <c r="AI310" s="59">
        <f t="shared" si="34"/>
        <v>8</v>
      </c>
      <c r="AJ310" s="122">
        <f t="shared" si="34"/>
        <v>32</v>
      </c>
      <c r="AK310" s="56">
        <f t="shared" si="34"/>
        <v>0</v>
      </c>
      <c r="AL310" s="56">
        <f t="shared" si="34"/>
        <v>0</v>
      </c>
      <c r="AM310" s="59">
        <f t="shared" si="34"/>
        <v>8</v>
      </c>
      <c r="AN310" s="122">
        <f t="shared" si="34"/>
        <v>0</v>
      </c>
      <c r="AO310" s="56">
        <f t="shared" si="34"/>
        <v>0</v>
      </c>
      <c r="AP310" s="56">
        <f t="shared" si="34"/>
        <v>0</v>
      </c>
      <c r="AQ310" s="57">
        <f t="shared" si="34"/>
        <v>0</v>
      </c>
      <c r="AS310" s="266"/>
    </row>
    <row r="311" spans="1:45" ht="18" customHeight="1" thickBot="1" x14ac:dyDescent="0.25">
      <c r="A311" s="58"/>
      <c r="B311" s="600"/>
      <c r="C311" s="601"/>
      <c r="D311" s="603"/>
      <c r="E311" s="595"/>
      <c r="F311" s="597"/>
      <c r="G311" s="679"/>
      <c r="H311" s="680"/>
      <c r="I311" s="680"/>
      <c r="J311" s="680"/>
      <c r="K311" s="681"/>
      <c r="L311" s="580">
        <f>SUM(L310:O310)</f>
        <v>0</v>
      </c>
      <c r="M311" s="581"/>
      <c r="N311" s="581"/>
      <c r="O311" s="582"/>
      <c r="P311" s="580">
        <f>SUM(P310:S310)</f>
        <v>0</v>
      </c>
      <c r="Q311" s="581"/>
      <c r="R311" s="581"/>
      <c r="S311" s="582"/>
      <c r="T311" s="580">
        <f>SUM(T310:W310)</f>
        <v>0</v>
      </c>
      <c r="U311" s="764"/>
      <c r="V311" s="764"/>
      <c r="W311" s="765"/>
      <c r="X311" s="580">
        <f>SUM(X310:AA310)</f>
        <v>0</v>
      </c>
      <c r="Y311" s="764"/>
      <c r="Z311" s="764"/>
      <c r="AA311" s="765"/>
      <c r="AB311" s="580">
        <f>SUM(AB310:AE310)</f>
        <v>16</v>
      </c>
      <c r="AC311" s="764"/>
      <c r="AD311" s="764"/>
      <c r="AE311" s="765"/>
      <c r="AF311" s="580">
        <f>SUM(AF310:AI310)</f>
        <v>16</v>
      </c>
      <c r="AG311" s="764"/>
      <c r="AH311" s="764"/>
      <c r="AI311" s="765"/>
      <c r="AJ311" s="580">
        <f>SUM(AJ310:AM310)</f>
        <v>40</v>
      </c>
      <c r="AK311" s="764"/>
      <c r="AL311" s="764"/>
      <c r="AM311" s="765"/>
      <c r="AN311" s="580">
        <f>SUM(AN310:AQ310)</f>
        <v>0</v>
      </c>
      <c r="AO311" s="764"/>
      <c r="AP311" s="764"/>
      <c r="AQ311" s="765"/>
      <c r="AS311" s="266"/>
    </row>
    <row r="312" spans="1:45" ht="18" customHeight="1" x14ac:dyDescent="0.2">
      <c r="A312" s="766" t="s">
        <v>303</v>
      </c>
      <c r="B312" s="767"/>
      <c r="C312" s="768"/>
      <c r="D312" s="586" t="s">
        <v>8</v>
      </c>
      <c r="E312" s="589" t="s">
        <v>9</v>
      </c>
      <c r="F312" s="565" t="s">
        <v>68</v>
      </c>
      <c r="G312" s="578" t="s">
        <v>6</v>
      </c>
      <c r="H312" s="521" t="s">
        <v>10</v>
      </c>
      <c r="I312" s="521" t="s">
        <v>11</v>
      </c>
      <c r="J312" s="521" t="s">
        <v>12</v>
      </c>
      <c r="K312" s="575" t="s">
        <v>62</v>
      </c>
      <c r="L312" s="612" t="s">
        <v>23</v>
      </c>
      <c r="M312" s="613"/>
      <c r="N312" s="613"/>
      <c r="O312" s="614"/>
      <c r="P312" s="612" t="s">
        <v>24</v>
      </c>
      <c r="Q312" s="613"/>
      <c r="R312" s="613"/>
      <c r="S312" s="614"/>
      <c r="T312" s="612" t="s">
        <v>25</v>
      </c>
      <c r="U312" s="613"/>
      <c r="V312" s="613"/>
      <c r="W312" s="614"/>
      <c r="X312" s="612" t="s">
        <v>26</v>
      </c>
      <c r="Y312" s="613"/>
      <c r="Z312" s="613"/>
      <c r="AA312" s="614"/>
      <c r="AB312" s="612" t="s">
        <v>27</v>
      </c>
      <c r="AC312" s="613"/>
      <c r="AD312" s="613"/>
      <c r="AE312" s="614"/>
      <c r="AF312" s="612" t="s">
        <v>28</v>
      </c>
      <c r="AG312" s="613"/>
      <c r="AH312" s="613"/>
      <c r="AI312" s="614"/>
      <c r="AJ312" s="691" t="s">
        <v>29</v>
      </c>
      <c r="AK312" s="627"/>
      <c r="AL312" s="627"/>
      <c r="AM312" s="628"/>
      <c r="AN312" s="612" t="s">
        <v>109</v>
      </c>
      <c r="AO312" s="613"/>
      <c r="AP312" s="613"/>
      <c r="AQ312" s="614"/>
      <c r="AS312" s="266"/>
    </row>
    <row r="313" spans="1:45" ht="18" customHeight="1" x14ac:dyDescent="0.2">
      <c r="A313" s="766"/>
      <c r="B313" s="767"/>
      <c r="C313" s="768"/>
      <c r="D313" s="587"/>
      <c r="E313" s="589"/>
      <c r="F313" s="591"/>
      <c r="G313" s="578"/>
      <c r="H313" s="521"/>
      <c r="I313" s="521"/>
      <c r="J313" s="521"/>
      <c r="K313" s="575"/>
      <c r="L313" s="567" t="s">
        <v>10</v>
      </c>
      <c r="M313" s="555" t="s">
        <v>11</v>
      </c>
      <c r="N313" s="557" t="s">
        <v>13</v>
      </c>
      <c r="O313" s="565" t="s">
        <v>66</v>
      </c>
      <c r="P313" s="567" t="s">
        <v>10</v>
      </c>
      <c r="Q313" s="555" t="s">
        <v>11</v>
      </c>
      <c r="R313" s="557" t="s">
        <v>13</v>
      </c>
      <c r="S313" s="565" t="s">
        <v>66</v>
      </c>
      <c r="T313" s="567" t="s">
        <v>10</v>
      </c>
      <c r="U313" s="555" t="s">
        <v>11</v>
      </c>
      <c r="V313" s="557" t="s">
        <v>13</v>
      </c>
      <c r="W313" s="565" t="s">
        <v>66</v>
      </c>
      <c r="X313" s="567" t="s">
        <v>10</v>
      </c>
      <c r="Y313" s="555" t="s">
        <v>11</v>
      </c>
      <c r="Z313" s="557" t="s">
        <v>13</v>
      </c>
      <c r="AA313" s="565" t="s">
        <v>66</v>
      </c>
      <c r="AB313" s="567" t="s">
        <v>10</v>
      </c>
      <c r="AC313" s="555" t="s">
        <v>11</v>
      </c>
      <c r="AD313" s="557" t="s">
        <v>13</v>
      </c>
      <c r="AE313" s="565" t="s">
        <v>66</v>
      </c>
      <c r="AF313" s="567" t="s">
        <v>10</v>
      </c>
      <c r="AG313" s="555" t="s">
        <v>11</v>
      </c>
      <c r="AH313" s="557" t="s">
        <v>13</v>
      </c>
      <c r="AI313" s="565" t="s">
        <v>66</v>
      </c>
      <c r="AJ313" s="567" t="s">
        <v>10</v>
      </c>
      <c r="AK313" s="555" t="s">
        <v>11</v>
      </c>
      <c r="AL313" s="557" t="s">
        <v>13</v>
      </c>
      <c r="AM313" s="565" t="s">
        <v>66</v>
      </c>
      <c r="AN313" s="567" t="s">
        <v>10</v>
      </c>
      <c r="AO313" s="555" t="s">
        <v>11</v>
      </c>
      <c r="AP313" s="557" t="s">
        <v>13</v>
      </c>
      <c r="AQ313" s="565" t="s">
        <v>66</v>
      </c>
      <c r="AS313" s="266"/>
    </row>
    <row r="314" spans="1:45" ht="18" customHeight="1" thickBot="1" x14ac:dyDescent="0.25">
      <c r="A314" s="766"/>
      <c r="B314" s="767"/>
      <c r="C314" s="768"/>
      <c r="D314" s="588"/>
      <c r="E314" s="590"/>
      <c r="F314" s="566"/>
      <c r="G314" s="579"/>
      <c r="H314" s="522"/>
      <c r="I314" s="522"/>
      <c r="J314" s="522"/>
      <c r="K314" s="576"/>
      <c r="L314" s="568"/>
      <c r="M314" s="556"/>
      <c r="N314" s="558"/>
      <c r="O314" s="566"/>
      <c r="P314" s="568"/>
      <c r="Q314" s="556"/>
      <c r="R314" s="558"/>
      <c r="S314" s="566"/>
      <c r="T314" s="568"/>
      <c r="U314" s="556"/>
      <c r="V314" s="558"/>
      <c r="W314" s="566"/>
      <c r="X314" s="568"/>
      <c r="Y314" s="556"/>
      <c r="Z314" s="558"/>
      <c r="AA314" s="566"/>
      <c r="AB314" s="568"/>
      <c r="AC314" s="556"/>
      <c r="AD314" s="558"/>
      <c r="AE314" s="566"/>
      <c r="AF314" s="568"/>
      <c r="AG314" s="556"/>
      <c r="AH314" s="558"/>
      <c r="AI314" s="566"/>
      <c r="AJ314" s="568"/>
      <c r="AK314" s="556"/>
      <c r="AL314" s="558"/>
      <c r="AM314" s="566"/>
      <c r="AN314" s="568"/>
      <c r="AO314" s="556"/>
      <c r="AP314" s="558"/>
      <c r="AQ314" s="566"/>
      <c r="AS314" s="266"/>
    </row>
    <row r="315" spans="1:45" ht="18" customHeight="1" x14ac:dyDescent="0.2">
      <c r="A315" s="766"/>
      <c r="B315" s="767"/>
      <c r="C315" s="768"/>
      <c r="D315" s="696">
        <f t="shared" ref="D315:AQ315" si="35">SUM(D50,D97,D157,D207,D261,D310)</f>
        <v>20</v>
      </c>
      <c r="E315" s="697">
        <f t="shared" si="35"/>
        <v>94</v>
      </c>
      <c r="F315" s="697">
        <f t="shared" si="35"/>
        <v>180</v>
      </c>
      <c r="G315" s="757">
        <f t="shared" si="35"/>
        <v>1312</v>
      </c>
      <c r="H315" s="742">
        <f t="shared" si="35"/>
        <v>632</v>
      </c>
      <c r="I315" s="742">
        <f t="shared" si="35"/>
        <v>112</v>
      </c>
      <c r="J315" s="742">
        <f t="shared" si="35"/>
        <v>264</v>
      </c>
      <c r="K315" s="694">
        <f t="shared" si="35"/>
        <v>304</v>
      </c>
      <c r="L315" s="491">
        <f t="shared" si="35"/>
        <v>104</v>
      </c>
      <c r="M315" s="492">
        <f t="shared" si="35"/>
        <v>16</v>
      </c>
      <c r="N315" s="492">
        <f t="shared" si="35"/>
        <v>64</v>
      </c>
      <c r="O315" s="493">
        <f t="shared" si="35"/>
        <v>16</v>
      </c>
      <c r="P315" s="491">
        <f t="shared" si="35"/>
        <v>96</v>
      </c>
      <c r="Q315" s="492">
        <f t="shared" si="35"/>
        <v>40</v>
      </c>
      <c r="R315" s="492">
        <f t="shared" si="35"/>
        <v>64</v>
      </c>
      <c r="S315" s="493">
        <f t="shared" si="35"/>
        <v>0</v>
      </c>
      <c r="T315" s="491">
        <f t="shared" si="35"/>
        <v>48</v>
      </c>
      <c r="U315" s="492">
        <f t="shared" si="35"/>
        <v>40</v>
      </c>
      <c r="V315" s="492">
        <f t="shared" si="35"/>
        <v>48</v>
      </c>
      <c r="W315" s="493">
        <f t="shared" si="35"/>
        <v>24</v>
      </c>
      <c r="X315" s="491">
        <f t="shared" si="35"/>
        <v>80</v>
      </c>
      <c r="Y315" s="492">
        <f t="shared" si="35"/>
        <v>0</v>
      </c>
      <c r="Z315" s="492">
        <f t="shared" si="35"/>
        <v>32</v>
      </c>
      <c r="AA315" s="493">
        <f t="shared" si="35"/>
        <v>88</v>
      </c>
      <c r="AB315" s="491">
        <f t="shared" si="35"/>
        <v>112</v>
      </c>
      <c r="AC315" s="492">
        <f t="shared" si="35"/>
        <v>0</v>
      </c>
      <c r="AD315" s="492">
        <f t="shared" si="35"/>
        <v>24</v>
      </c>
      <c r="AE315" s="493">
        <f t="shared" si="35"/>
        <v>72</v>
      </c>
      <c r="AF315" s="491">
        <f t="shared" si="35"/>
        <v>80</v>
      </c>
      <c r="AG315" s="492">
        <f t="shared" si="35"/>
        <v>16</v>
      </c>
      <c r="AH315" s="492">
        <f t="shared" si="35"/>
        <v>32</v>
      </c>
      <c r="AI315" s="493">
        <f t="shared" si="35"/>
        <v>56</v>
      </c>
      <c r="AJ315" s="491">
        <f t="shared" si="35"/>
        <v>88</v>
      </c>
      <c r="AK315" s="492">
        <f t="shared" si="35"/>
        <v>0</v>
      </c>
      <c r="AL315" s="492">
        <f t="shared" si="35"/>
        <v>0</v>
      </c>
      <c r="AM315" s="493">
        <f t="shared" si="35"/>
        <v>48</v>
      </c>
      <c r="AN315" s="491">
        <f t="shared" si="35"/>
        <v>24</v>
      </c>
      <c r="AO315" s="492">
        <f t="shared" si="35"/>
        <v>0</v>
      </c>
      <c r="AP315" s="492">
        <f t="shared" si="35"/>
        <v>0</v>
      </c>
      <c r="AQ315" s="469">
        <f t="shared" si="35"/>
        <v>0</v>
      </c>
      <c r="AS315" s="266"/>
    </row>
    <row r="316" spans="1:45" ht="18" customHeight="1" thickBot="1" x14ac:dyDescent="0.25">
      <c r="A316" s="766"/>
      <c r="B316" s="767"/>
      <c r="C316" s="768"/>
      <c r="D316" s="635"/>
      <c r="E316" s="633"/>
      <c r="F316" s="633"/>
      <c r="G316" s="758"/>
      <c r="H316" s="743"/>
      <c r="I316" s="743"/>
      <c r="J316" s="743"/>
      <c r="K316" s="637"/>
      <c r="L316" s="606">
        <f>SUM(L315:O315)</f>
        <v>200</v>
      </c>
      <c r="M316" s="607"/>
      <c r="N316" s="607"/>
      <c r="O316" s="608"/>
      <c r="P316" s="606">
        <f>SUM(P315:S315)</f>
        <v>200</v>
      </c>
      <c r="Q316" s="607"/>
      <c r="R316" s="607"/>
      <c r="S316" s="608"/>
      <c r="T316" s="606">
        <f>SUM(T315:W315)</f>
        <v>160</v>
      </c>
      <c r="U316" s="607"/>
      <c r="V316" s="607"/>
      <c r="W316" s="608"/>
      <c r="X316" s="606">
        <f>SUM(X315:AA315)</f>
        <v>200</v>
      </c>
      <c r="Y316" s="607"/>
      <c r="Z316" s="607"/>
      <c r="AA316" s="608"/>
      <c r="AB316" s="606">
        <f>SUM(AB315:AE315)</f>
        <v>208</v>
      </c>
      <c r="AC316" s="607"/>
      <c r="AD316" s="607"/>
      <c r="AE316" s="608"/>
      <c r="AF316" s="606">
        <f>SUM(AF315:AI315)</f>
        <v>184</v>
      </c>
      <c r="AG316" s="607"/>
      <c r="AH316" s="607"/>
      <c r="AI316" s="608"/>
      <c r="AJ316" s="606">
        <f>SUM(AJ315:AM315)</f>
        <v>136</v>
      </c>
      <c r="AK316" s="607"/>
      <c r="AL316" s="607"/>
      <c r="AM316" s="608"/>
      <c r="AN316" s="606">
        <f>SUM(AN315:AQ315)</f>
        <v>24</v>
      </c>
      <c r="AO316" s="607"/>
      <c r="AP316" s="607"/>
      <c r="AQ316" s="608"/>
      <c r="AS316" s="266">
        <f>SUM(L316:AQ316)</f>
        <v>1312</v>
      </c>
    </row>
    <row r="317" spans="1:45" ht="18" customHeight="1" x14ac:dyDescent="0.2">
      <c r="A317" s="766"/>
      <c r="B317" s="767"/>
      <c r="C317" s="768"/>
      <c r="D317" s="618" t="s">
        <v>30</v>
      </c>
      <c r="E317" s="619"/>
      <c r="F317" s="620"/>
      <c r="G317" s="626" t="s">
        <v>31</v>
      </c>
      <c r="H317" s="627"/>
      <c r="I317" s="627"/>
      <c r="J317" s="627"/>
      <c r="K317" s="628"/>
      <c r="L317" s="629">
        <v>3</v>
      </c>
      <c r="M317" s="630"/>
      <c r="N317" s="630"/>
      <c r="O317" s="631"/>
      <c r="P317" s="629">
        <v>2</v>
      </c>
      <c r="Q317" s="630"/>
      <c r="R317" s="630"/>
      <c r="S317" s="631"/>
      <c r="T317" s="629">
        <v>3</v>
      </c>
      <c r="U317" s="630"/>
      <c r="V317" s="630"/>
      <c r="W317" s="631"/>
      <c r="X317" s="629">
        <v>3</v>
      </c>
      <c r="Y317" s="630"/>
      <c r="Z317" s="630"/>
      <c r="AA317" s="631"/>
      <c r="AB317" s="629">
        <v>2</v>
      </c>
      <c r="AC317" s="630"/>
      <c r="AD317" s="630"/>
      <c r="AE317" s="631"/>
      <c r="AF317" s="629">
        <v>4</v>
      </c>
      <c r="AG317" s="630"/>
      <c r="AH317" s="630"/>
      <c r="AI317" s="631"/>
      <c r="AJ317" s="629">
        <v>3</v>
      </c>
      <c r="AK317" s="630"/>
      <c r="AL317" s="630"/>
      <c r="AM317" s="631"/>
      <c r="AN317" s="629">
        <v>0</v>
      </c>
      <c r="AO317" s="630"/>
      <c r="AP317" s="630"/>
      <c r="AQ317" s="631"/>
      <c r="AS317" s="266">
        <f>SUM(L317:AQ317)</f>
        <v>20</v>
      </c>
    </row>
    <row r="318" spans="1:45" ht="18" customHeight="1" x14ac:dyDescent="0.2">
      <c r="A318" s="766"/>
      <c r="B318" s="767"/>
      <c r="C318" s="768"/>
      <c r="D318" s="621"/>
      <c r="E318" s="584"/>
      <c r="F318" s="622"/>
      <c r="G318" s="643" t="s">
        <v>32</v>
      </c>
      <c r="H318" s="644"/>
      <c r="I318" s="644"/>
      <c r="J318" s="644"/>
      <c r="K318" s="645"/>
      <c r="L318" s="647">
        <v>10</v>
      </c>
      <c r="M318" s="648"/>
      <c r="N318" s="648"/>
      <c r="O318" s="649"/>
      <c r="P318" s="647">
        <v>11</v>
      </c>
      <c r="Q318" s="648"/>
      <c r="R318" s="648"/>
      <c r="S318" s="649"/>
      <c r="T318" s="647">
        <v>10</v>
      </c>
      <c r="U318" s="648"/>
      <c r="V318" s="648"/>
      <c r="W318" s="649"/>
      <c r="X318" s="647">
        <v>14</v>
      </c>
      <c r="Y318" s="648"/>
      <c r="Z318" s="648"/>
      <c r="AA318" s="649"/>
      <c r="AB318" s="647">
        <v>18</v>
      </c>
      <c r="AC318" s="648"/>
      <c r="AD318" s="648"/>
      <c r="AE318" s="649"/>
      <c r="AF318" s="647">
        <v>15</v>
      </c>
      <c r="AG318" s="648"/>
      <c r="AH318" s="648"/>
      <c r="AI318" s="649"/>
      <c r="AJ318" s="647">
        <v>11</v>
      </c>
      <c r="AK318" s="648"/>
      <c r="AL318" s="648"/>
      <c r="AM318" s="649"/>
      <c r="AN318" s="647">
        <v>3</v>
      </c>
      <c r="AO318" s="648"/>
      <c r="AP318" s="648"/>
      <c r="AQ318" s="649"/>
      <c r="AS318" s="266">
        <f>SUM(L318:AQ318)</f>
        <v>92</v>
      </c>
    </row>
    <row r="319" spans="1:45" ht="18" customHeight="1" thickBot="1" x14ac:dyDescent="0.25">
      <c r="A319" s="766"/>
      <c r="B319" s="767"/>
      <c r="C319" s="768"/>
      <c r="D319" s="623"/>
      <c r="E319" s="624"/>
      <c r="F319" s="625"/>
      <c r="G319" s="643" t="s">
        <v>68</v>
      </c>
      <c r="H319" s="644"/>
      <c r="I319" s="644"/>
      <c r="J319" s="644"/>
      <c r="K319" s="645"/>
      <c r="L319" s="646">
        <v>26</v>
      </c>
      <c r="M319" s="646"/>
      <c r="N319" s="646"/>
      <c r="O319" s="646"/>
      <c r="P319" s="646">
        <v>25</v>
      </c>
      <c r="Q319" s="646"/>
      <c r="R319" s="646"/>
      <c r="S319" s="646"/>
      <c r="T319" s="606">
        <v>25</v>
      </c>
      <c r="U319" s="607"/>
      <c r="V319" s="607"/>
      <c r="W319" s="608"/>
      <c r="X319" s="646">
        <v>27</v>
      </c>
      <c r="Y319" s="646"/>
      <c r="Z319" s="646"/>
      <c r="AA319" s="646"/>
      <c r="AB319" s="646">
        <v>27</v>
      </c>
      <c r="AC319" s="646"/>
      <c r="AD319" s="646"/>
      <c r="AE319" s="646"/>
      <c r="AF319" s="646">
        <v>28</v>
      </c>
      <c r="AG319" s="646"/>
      <c r="AH319" s="646"/>
      <c r="AI319" s="646"/>
      <c r="AJ319" s="646">
        <v>19</v>
      </c>
      <c r="AK319" s="646"/>
      <c r="AL319" s="646"/>
      <c r="AM319" s="646"/>
      <c r="AN319" s="646">
        <v>3</v>
      </c>
      <c r="AO319" s="646"/>
      <c r="AP319" s="646"/>
      <c r="AQ319" s="646"/>
      <c r="AS319" s="266">
        <f>SUM(L319:AQ319)</f>
        <v>180</v>
      </c>
    </row>
    <row r="320" spans="1:45" ht="18" customHeight="1" x14ac:dyDescent="0.2">
      <c r="A320" s="101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O320" s="102"/>
      <c r="P320" s="102"/>
      <c r="Q320" s="102"/>
      <c r="R320" s="102"/>
      <c r="S320" s="102"/>
      <c r="T320" s="102"/>
      <c r="U320" s="102"/>
      <c r="V320" s="102"/>
      <c r="W320" s="102"/>
      <c r="X320" s="102"/>
      <c r="Y320" s="103"/>
      <c r="Z320" s="102"/>
      <c r="AA320" s="102"/>
      <c r="AB320" s="102"/>
      <c r="AC320" s="102"/>
      <c r="AD320" s="98"/>
      <c r="AE320" s="99"/>
      <c r="AF320" s="104"/>
      <c r="AG320" s="102"/>
      <c r="AH320" s="102"/>
      <c r="AI320" s="102"/>
      <c r="AJ320" s="102"/>
      <c r="AK320" s="102"/>
      <c r="AL320" s="102"/>
      <c r="AM320" s="102"/>
      <c r="AN320" s="102"/>
      <c r="AO320" s="102"/>
      <c r="AP320" s="102"/>
      <c r="AQ320" s="105"/>
      <c r="AS320" s="266"/>
    </row>
    <row r="321" spans="1:48" ht="18" customHeight="1" x14ac:dyDescent="0.2">
      <c r="A321" s="106" t="s">
        <v>64</v>
      </c>
      <c r="B321" s="41"/>
      <c r="C321" s="107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8"/>
      <c r="R321" s="8"/>
      <c r="S321" s="8"/>
      <c r="T321" s="8"/>
      <c r="U321" s="8"/>
      <c r="V321" s="8"/>
      <c r="W321" s="8"/>
      <c r="X321" s="9"/>
      <c r="Y321" s="9"/>
      <c r="Z321" s="9"/>
      <c r="AA321" s="9"/>
      <c r="AB321" s="8"/>
      <c r="AC321" s="8"/>
      <c r="AD321" s="39"/>
      <c r="AE321" s="97"/>
      <c r="AF321" s="668" t="s">
        <v>328</v>
      </c>
      <c r="AG321" s="669"/>
      <c r="AH321" s="669"/>
      <c r="AI321" s="669"/>
      <c r="AJ321" s="669"/>
      <c r="AK321" s="669"/>
      <c r="AL321" s="669"/>
      <c r="AM321" s="669"/>
      <c r="AN321" s="669"/>
      <c r="AO321" s="669"/>
      <c r="AP321" s="669"/>
      <c r="AQ321" s="670"/>
      <c r="AS321" s="266"/>
    </row>
    <row r="322" spans="1:48" ht="18" customHeight="1" x14ac:dyDescent="0.2">
      <c r="A322" s="108"/>
      <c r="B322" s="107" t="s">
        <v>322</v>
      </c>
      <c r="C322" s="107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8"/>
      <c r="R322" s="8"/>
      <c r="S322" s="8"/>
      <c r="T322" s="8"/>
      <c r="U322" s="8"/>
      <c r="V322" s="8"/>
      <c r="W322" s="8"/>
      <c r="X322" s="9"/>
      <c r="Y322" s="9"/>
      <c r="Z322" s="9"/>
      <c r="AA322" s="9"/>
      <c r="AB322" s="8"/>
      <c r="AC322" s="8"/>
      <c r="AD322" s="39"/>
      <c r="AE322" s="97"/>
      <c r="AF322" s="28"/>
      <c r="AG322" s="8"/>
      <c r="AH322" s="9"/>
      <c r="AI322" s="9"/>
      <c r="AJ322" s="39"/>
      <c r="AK322" s="39"/>
      <c r="AL322" s="39"/>
      <c r="AM322" s="39"/>
      <c r="AN322" s="39"/>
      <c r="AO322" s="10"/>
      <c r="AP322" s="10"/>
      <c r="AQ322" s="27"/>
      <c r="AS322" s="266"/>
    </row>
    <row r="323" spans="1:48" ht="18" customHeight="1" x14ac:dyDescent="0.2">
      <c r="A323" s="108"/>
      <c r="B323" s="320" t="s">
        <v>185</v>
      </c>
      <c r="C323" s="320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8"/>
      <c r="R323" s="8"/>
      <c r="S323" s="8"/>
      <c r="T323" s="8"/>
      <c r="U323" s="8"/>
      <c r="V323" s="8"/>
      <c r="W323" s="8"/>
      <c r="X323" s="9"/>
      <c r="Y323" s="9"/>
      <c r="Z323" s="9"/>
      <c r="AA323" s="9"/>
      <c r="AB323" s="8"/>
      <c r="AC323" s="8"/>
      <c r="AD323" s="39"/>
      <c r="AE323" s="97"/>
      <c r="AF323" s="28"/>
      <c r="AG323" s="47" t="s">
        <v>33</v>
      </c>
      <c r="AH323" s="7"/>
      <c r="AI323" s="9"/>
      <c r="AJ323" s="39"/>
      <c r="AK323" s="39"/>
      <c r="AL323" s="39"/>
      <c r="AM323" s="39"/>
      <c r="AN323" s="39"/>
      <c r="AO323" s="10"/>
      <c r="AP323" s="10"/>
      <c r="AQ323" s="27"/>
      <c r="AS323" s="266"/>
    </row>
    <row r="324" spans="1:48" ht="18" customHeight="1" x14ac:dyDescent="0.2">
      <c r="A324" s="108"/>
      <c r="B324" s="320" t="s">
        <v>125</v>
      </c>
      <c r="C324" s="320"/>
      <c r="D324" s="283"/>
      <c r="E324" s="283"/>
      <c r="F324" s="283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8"/>
      <c r="R324" s="8"/>
      <c r="S324" s="8"/>
      <c r="T324" s="8"/>
      <c r="U324" s="8"/>
      <c r="V324" s="8"/>
      <c r="W324" s="8"/>
      <c r="X324" s="9"/>
      <c r="Y324" s="9"/>
      <c r="Z324" s="9"/>
      <c r="AA324" s="9"/>
      <c r="AB324" s="39"/>
      <c r="AC324" s="39"/>
      <c r="AD324" s="39"/>
      <c r="AE324" s="97"/>
      <c r="AF324" s="96"/>
      <c r="AG324" s="71" t="s">
        <v>34</v>
      </c>
      <c r="AH324" s="271" t="s">
        <v>35</v>
      </c>
      <c r="AI324" s="72"/>
      <c r="AJ324" s="9"/>
      <c r="AK324" s="39"/>
      <c r="AL324" s="39"/>
      <c r="AM324" s="39"/>
      <c r="AN324" s="39"/>
      <c r="AO324" s="39"/>
      <c r="AP324" s="39"/>
      <c r="AQ324" s="97"/>
      <c r="AS324" s="266"/>
    </row>
    <row r="325" spans="1:48" ht="18" customHeight="1" x14ac:dyDescent="0.2">
      <c r="A325" s="108"/>
      <c r="B325" s="320" t="s">
        <v>307</v>
      </c>
      <c r="C325" s="291"/>
      <c r="D325" s="291"/>
      <c r="E325" s="60"/>
      <c r="F325" s="60"/>
      <c r="G325" s="60"/>
      <c r="H325" s="43"/>
      <c r="I325" s="44"/>
      <c r="J325" s="44"/>
      <c r="K325" s="44"/>
      <c r="L325" s="44"/>
      <c r="M325" s="44"/>
      <c r="N325" s="44"/>
      <c r="O325" s="44"/>
      <c r="P325" s="44"/>
      <c r="Q325" s="44"/>
      <c r="R325" s="26"/>
      <c r="S325" s="26"/>
      <c r="T325" s="26"/>
      <c r="U325" s="26"/>
      <c r="V325" s="26"/>
      <c r="W325" s="26"/>
      <c r="X325" s="26"/>
      <c r="Y325" s="26"/>
      <c r="Z325" s="39"/>
      <c r="AA325" s="26"/>
      <c r="AB325" s="39"/>
      <c r="AC325" s="39"/>
      <c r="AD325" s="39"/>
      <c r="AE325" s="97"/>
      <c r="AF325" s="96"/>
      <c r="AG325" s="70" t="s">
        <v>36</v>
      </c>
      <c r="AH325" s="72" t="s">
        <v>37</v>
      </c>
      <c r="AI325" s="272"/>
      <c r="AJ325" s="273"/>
      <c r="AK325" s="39"/>
      <c r="AL325" s="39"/>
      <c r="AM325" s="39"/>
      <c r="AN325" s="39"/>
      <c r="AO325" s="39"/>
      <c r="AP325" s="39"/>
      <c r="AQ325" s="97"/>
      <c r="AS325" s="266"/>
    </row>
    <row r="326" spans="1:48" ht="18" customHeight="1" x14ac:dyDescent="0.2">
      <c r="A326" s="108"/>
      <c r="B326" s="671" t="s">
        <v>308</v>
      </c>
      <c r="C326" s="671"/>
      <c r="D326" s="671"/>
      <c r="E326" s="671"/>
      <c r="F326" s="671"/>
      <c r="G326" s="671"/>
      <c r="H326" s="671"/>
      <c r="I326" s="43"/>
      <c r="J326" s="43"/>
      <c r="K326" s="43"/>
      <c r="L326" s="43"/>
      <c r="M326" s="281"/>
      <c r="N326" s="43"/>
      <c r="O326" s="43"/>
      <c r="P326" s="43"/>
      <c r="Q326" s="43"/>
      <c r="R326" s="43"/>
      <c r="S326" s="8"/>
      <c r="T326" s="8"/>
      <c r="U326" s="8"/>
      <c r="V326" s="8"/>
      <c r="W326" s="8"/>
      <c r="X326" s="8"/>
      <c r="Y326" s="8"/>
      <c r="Z326" s="39"/>
      <c r="AA326" s="8"/>
      <c r="AB326" s="39"/>
      <c r="AC326" s="39"/>
      <c r="AD326" s="39"/>
      <c r="AE326" s="97"/>
      <c r="AF326" s="96"/>
      <c r="AG326" s="71" t="s">
        <v>12</v>
      </c>
      <c r="AH326" s="274" t="s">
        <v>38</v>
      </c>
      <c r="AI326" s="72"/>
      <c r="AJ326" s="8"/>
      <c r="AK326" s="39"/>
      <c r="AL326" s="39"/>
      <c r="AM326" s="39"/>
      <c r="AN326" s="39"/>
      <c r="AO326" s="39"/>
      <c r="AP326" s="39"/>
      <c r="AQ326" s="97"/>
      <c r="AS326" s="266"/>
    </row>
    <row r="327" spans="1:48" ht="18" customHeight="1" x14ac:dyDescent="0.2">
      <c r="A327" s="108"/>
      <c r="B327" s="350" t="s">
        <v>323</v>
      </c>
      <c r="C327" s="107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39"/>
      <c r="AC327" s="39"/>
      <c r="AD327" s="39"/>
      <c r="AE327" s="97"/>
      <c r="AF327" s="96"/>
      <c r="AG327" s="71" t="s">
        <v>39</v>
      </c>
      <c r="AH327" s="271" t="s">
        <v>40</v>
      </c>
      <c r="AI327" s="72"/>
      <c r="AJ327" s="8"/>
      <c r="AK327" s="39"/>
      <c r="AL327" s="39"/>
      <c r="AM327" s="39"/>
      <c r="AN327" s="39"/>
      <c r="AO327" s="39"/>
      <c r="AP327" s="39"/>
      <c r="AQ327" s="97"/>
      <c r="AS327" s="266"/>
    </row>
    <row r="328" spans="1:48" ht="18" customHeight="1" x14ac:dyDescent="0.2">
      <c r="A328" s="108"/>
      <c r="B328" s="350" t="s">
        <v>324</v>
      </c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9"/>
      <c r="AA328" s="9"/>
      <c r="AB328" s="39"/>
      <c r="AC328" s="39"/>
      <c r="AD328" s="39"/>
      <c r="AE328" s="97"/>
      <c r="AF328" s="96"/>
      <c r="AG328" s="71" t="s">
        <v>41</v>
      </c>
      <c r="AH328" s="271" t="s">
        <v>42</v>
      </c>
      <c r="AI328" s="72"/>
      <c r="AJ328" s="9"/>
      <c r="AK328" s="39"/>
      <c r="AL328" s="39"/>
      <c r="AM328" s="39"/>
      <c r="AN328" s="39"/>
      <c r="AO328" s="39"/>
      <c r="AP328" s="39"/>
      <c r="AQ328" s="97"/>
      <c r="AS328" s="266"/>
    </row>
    <row r="329" spans="1:48" ht="18" customHeight="1" x14ac:dyDescent="0.2">
      <c r="A329" s="108"/>
      <c r="B329" s="349" t="s">
        <v>325</v>
      </c>
      <c r="C329" s="320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8"/>
      <c r="R329" s="8"/>
      <c r="S329" s="8"/>
      <c r="T329" s="8"/>
      <c r="U329" s="8"/>
      <c r="V329" s="8"/>
      <c r="W329" s="8"/>
      <c r="X329" s="9"/>
      <c r="Y329" s="9"/>
      <c r="Z329" s="9"/>
      <c r="AA329" s="9"/>
      <c r="AB329" s="39"/>
      <c r="AC329" s="39"/>
      <c r="AD329" s="39"/>
      <c r="AE329" s="97"/>
      <c r="AF329" s="96"/>
      <c r="AG329" s="70" t="s">
        <v>43</v>
      </c>
      <c r="AH329" s="72" t="s">
        <v>44</v>
      </c>
      <c r="AI329" s="72"/>
      <c r="AJ329" s="9"/>
      <c r="AK329" s="39"/>
      <c r="AL329" s="39"/>
      <c r="AM329" s="39"/>
      <c r="AN329" s="39"/>
      <c r="AO329" s="39"/>
      <c r="AP329" s="39"/>
      <c r="AQ329" s="97"/>
      <c r="AS329" s="266"/>
    </row>
    <row r="330" spans="1:48" ht="18" customHeight="1" x14ac:dyDescent="0.2">
      <c r="A330" s="108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AE330" s="97"/>
      <c r="AF330" s="96"/>
      <c r="AG330" s="111"/>
      <c r="AH330" s="72" t="s">
        <v>67</v>
      </c>
      <c r="AJ330" s="9"/>
      <c r="AK330" s="270"/>
      <c r="AL330" s="39"/>
      <c r="AM330" s="39"/>
      <c r="AN330" s="39"/>
      <c r="AO330" s="39"/>
      <c r="AP330" s="39"/>
      <c r="AQ330" s="97"/>
      <c r="AS330" s="266"/>
    </row>
    <row r="331" spans="1:48" ht="18" customHeight="1" thickBot="1" x14ac:dyDescent="0.25">
      <c r="A331" s="112"/>
      <c r="B331" s="13"/>
      <c r="C331" s="140"/>
      <c r="D331" s="13"/>
      <c r="E331" s="14"/>
      <c r="F331" s="14"/>
      <c r="G331" s="14"/>
      <c r="H331" s="14"/>
      <c r="I331" s="14"/>
      <c r="J331" s="14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5"/>
      <c r="Y331" s="38"/>
      <c r="Z331" s="113"/>
      <c r="AA331" s="113"/>
      <c r="AB331" s="113"/>
      <c r="AC331" s="113"/>
      <c r="AD331" s="38"/>
      <c r="AE331" s="74"/>
      <c r="AF331" s="672" t="s">
        <v>117</v>
      </c>
      <c r="AG331" s="673"/>
      <c r="AH331" s="674"/>
      <c r="AI331" s="674"/>
      <c r="AJ331" s="674"/>
      <c r="AK331" s="674"/>
      <c r="AL331" s="674"/>
      <c r="AM331" s="674"/>
      <c r="AN331" s="674"/>
      <c r="AO331" s="674"/>
      <c r="AP331" s="674"/>
      <c r="AQ331" s="675"/>
      <c r="AS331" s="266"/>
    </row>
    <row r="332" spans="1:48" ht="18" customHeight="1" x14ac:dyDescent="0.2">
      <c r="A332" s="497"/>
      <c r="B332" s="498"/>
      <c r="C332" s="499"/>
      <c r="D332" s="500" t="str">
        <f>D283</f>
        <v>PLAN  STUDIÓW  NR  VII</v>
      </c>
      <c r="E332" s="501"/>
      <c r="F332" s="501"/>
      <c r="G332" s="501"/>
      <c r="H332" s="501"/>
      <c r="I332" s="501"/>
      <c r="J332" s="501"/>
      <c r="K332" s="501"/>
      <c r="L332" s="501"/>
      <c r="M332" s="501"/>
      <c r="N332" s="501"/>
      <c r="O332" s="501"/>
      <c r="P332" s="501"/>
      <c r="Q332" s="501"/>
      <c r="R332" s="501"/>
      <c r="S332" s="501"/>
      <c r="T332" s="501"/>
      <c r="U332" s="501"/>
      <c r="V332" s="501"/>
      <c r="W332" s="501"/>
      <c r="X332" s="501"/>
      <c r="Y332" s="501"/>
      <c r="Z332" s="501"/>
      <c r="AA332" s="501"/>
      <c r="AB332" s="502"/>
      <c r="AC332" s="502"/>
      <c r="AD332" s="502"/>
      <c r="AE332" s="503"/>
      <c r="AF332" s="386"/>
      <c r="AG332" s="387"/>
      <c r="AH332" s="387"/>
      <c r="AI332" s="387"/>
      <c r="AJ332" s="387"/>
      <c r="AK332" s="387"/>
      <c r="AL332" s="387"/>
      <c r="AM332" s="387"/>
      <c r="AN332" s="387"/>
      <c r="AO332" s="387"/>
      <c r="AP332" s="387"/>
      <c r="AQ332" s="388"/>
      <c r="AS332" s="266"/>
    </row>
    <row r="333" spans="1:48" ht="18" customHeight="1" x14ac:dyDescent="0.2">
      <c r="A333" s="508" t="s">
        <v>190</v>
      </c>
      <c r="B333" s="509"/>
      <c r="C333" s="510"/>
      <c r="D333" s="504"/>
      <c r="E333" s="505"/>
      <c r="F333" s="505"/>
      <c r="G333" s="505"/>
      <c r="H333" s="505"/>
      <c r="I333" s="505"/>
      <c r="J333" s="505"/>
      <c r="K333" s="505"/>
      <c r="L333" s="505"/>
      <c r="M333" s="505"/>
      <c r="N333" s="505"/>
      <c r="O333" s="505"/>
      <c r="P333" s="505"/>
      <c r="Q333" s="505"/>
      <c r="R333" s="505"/>
      <c r="S333" s="505"/>
      <c r="T333" s="505"/>
      <c r="U333" s="505"/>
      <c r="V333" s="505"/>
      <c r="W333" s="505"/>
      <c r="X333" s="505"/>
      <c r="Y333" s="505"/>
      <c r="Z333" s="505"/>
      <c r="AA333" s="505"/>
      <c r="AB333" s="506"/>
      <c r="AC333" s="506"/>
      <c r="AD333" s="506"/>
      <c r="AE333" s="507"/>
      <c r="AF333" s="123"/>
      <c r="AG333" s="124"/>
      <c r="AH333" s="124"/>
      <c r="AI333" s="124"/>
      <c r="AJ333" s="124"/>
      <c r="AK333" s="124"/>
      <c r="AL333" s="124"/>
      <c r="AM333" s="124"/>
      <c r="AN333" s="124"/>
      <c r="AO333" s="124"/>
      <c r="AP333" s="124"/>
      <c r="AQ333" s="125"/>
      <c r="AS333" s="266"/>
    </row>
    <row r="334" spans="1:48" ht="18" customHeight="1" x14ac:dyDescent="0.2">
      <c r="A334" s="508" t="s">
        <v>293</v>
      </c>
      <c r="B334" s="511"/>
      <c r="C334" s="512"/>
      <c r="D334" s="176"/>
      <c r="E334" s="177"/>
      <c r="F334" s="177"/>
      <c r="G334" s="177"/>
      <c r="H334" s="178"/>
      <c r="I334" s="177"/>
      <c r="J334" s="177"/>
      <c r="K334" s="177"/>
      <c r="L334" s="175"/>
      <c r="M334" s="304"/>
      <c r="N334" s="304"/>
      <c r="O334" s="304"/>
      <c r="P334" s="304"/>
      <c r="Q334" s="304"/>
      <c r="R334" s="304"/>
      <c r="S334" s="304"/>
      <c r="T334" s="304"/>
      <c r="U334" s="304"/>
      <c r="V334" s="304"/>
      <c r="W334" s="304"/>
      <c r="X334" s="304"/>
      <c r="Y334" s="304"/>
      <c r="Z334" s="304"/>
      <c r="AA334" s="304"/>
      <c r="AB334" s="305"/>
      <c r="AC334" s="305"/>
      <c r="AD334" s="305"/>
      <c r="AE334" s="305"/>
      <c r="AF334" s="123"/>
      <c r="AG334" s="124"/>
      <c r="AH334" s="124"/>
      <c r="AI334" s="124"/>
      <c r="AJ334" s="124"/>
      <c r="AK334" s="124"/>
      <c r="AL334" s="124"/>
      <c r="AM334" s="124"/>
      <c r="AN334" s="124"/>
      <c r="AO334" s="124"/>
      <c r="AP334" s="124"/>
      <c r="AQ334" s="125"/>
      <c r="AS334" s="266"/>
    </row>
    <row r="335" spans="1:48" ht="18" customHeight="1" x14ac:dyDescent="0.2">
      <c r="A335" s="508"/>
      <c r="B335" s="509"/>
      <c r="C335" s="510"/>
      <c r="D335" s="176" t="s">
        <v>188</v>
      </c>
      <c r="E335" s="177"/>
      <c r="F335" s="177"/>
      <c r="G335" s="177"/>
      <c r="H335" s="178" t="s">
        <v>338</v>
      </c>
      <c r="I335" s="177"/>
      <c r="J335" s="177"/>
      <c r="K335" s="177"/>
      <c r="L335" s="175"/>
      <c r="M335" s="304"/>
      <c r="N335" s="304"/>
      <c r="O335" s="304"/>
      <c r="P335" s="304"/>
      <c r="Q335" s="304"/>
      <c r="R335" s="304"/>
      <c r="S335" s="304"/>
      <c r="T335" s="304"/>
      <c r="U335" s="304"/>
      <c r="V335" s="304"/>
      <c r="W335" s="304"/>
      <c r="X335" s="304"/>
      <c r="Y335" s="127"/>
      <c r="Z335" s="126"/>
      <c r="AA335" s="126"/>
      <c r="AB335" s="128"/>
      <c r="AC335" s="126"/>
      <c r="AD335" s="126"/>
      <c r="AE335" s="126"/>
      <c r="AF335" s="123"/>
      <c r="AG335" s="124"/>
      <c r="AH335" s="124"/>
      <c r="AI335" s="124"/>
      <c r="AJ335" s="124"/>
      <c r="AK335" s="124"/>
      <c r="AL335" s="124"/>
      <c r="AM335" s="124"/>
      <c r="AN335" s="124"/>
      <c r="AO335" s="124"/>
      <c r="AP335" s="124"/>
      <c r="AQ335" s="125"/>
      <c r="AS335" s="266"/>
      <c r="AV335" s="39"/>
    </row>
    <row r="336" spans="1:48" ht="18" customHeight="1" x14ac:dyDescent="0.2">
      <c r="A336" s="548" t="s">
        <v>69</v>
      </c>
      <c r="B336" s="509"/>
      <c r="C336" s="510"/>
      <c r="D336" s="126" t="s">
        <v>72</v>
      </c>
      <c r="E336" s="358"/>
      <c r="F336" s="358"/>
      <c r="G336" s="358"/>
      <c r="H336" s="127" t="s">
        <v>121</v>
      </c>
      <c r="I336" s="127"/>
      <c r="J336" s="128"/>
      <c r="K336" s="296"/>
      <c r="L336" s="127"/>
      <c r="M336" s="127"/>
      <c r="N336" s="127"/>
      <c r="O336" s="127"/>
      <c r="P336" s="127"/>
      <c r="Q336" s="127"/>
      <c r="R336" s="127"/>
      <c r="S336" s="127"/>
      <c r="T336" s="127"/>
      <c r="U336" s="127"/>
      <c r="V336" s="127"/>
      <c r="W336" s="127"/>
      <c r="X336" s="127"/>
      <c r="Y336" s="127"/>
      <c r="Z336" s="126"/>
      <c r="AA336" s="126"/>
      <c r="AB336" s="128"/>
      <c r="AC336" s="294"/>
      <c r="AD336" s="294"/>
      <c r="AE336" s="294"/>
      <c r="AF336" s="123"/>
      <c r="AG336" s="124"/>
      <c r="AH336" s="124"/>
      <c r="AI336" s="124"/>
      <c r="AJ336" s="124"/>
      <c r="AK336" s="124"/>
      <c r="AL336" s="124"/>
      <c r="AM336" s="124"/>
      <c r="AN336" s="124"/>
      <c r="AO336" s="124"/>
      <c r="AP336" s="124"/>
      <c r="AQ336" s="125"/>
      <c r="AS336" s="266"/>
    </row>
    <row r="337" spans="1:45" ht="18" customHeight="1" x14ac:dyDescent="0.2">
      <c r="A337" s="549" t="s">
        <v>123</v>
      </c>
      <c r="B337" s="550"/>
      <c r="C337" s="551"/>
      <c r="D337" s="126" t="s">
        <v>71</v>
      </c>
      <c r="E337" s="358"/>
      <c r="F337" s="358"/>
      <c r="G337" s="126"/>
      <c r="H337" s="127" t="s">
        <v>122</v>
      </c>
      <c r="I337" s="127"/>
      <c r="J337" s="128"/>
      <c r="K337" s="127"/>
      <c r="L337" s="127"/>
      <c r="M337" s="124"/>
      <c r="N337" s="296"/>
      <c r="O337" s="127"/>
      <c r="P337" s="127"/>
      <c r="Q337" s="127"/>
      <c r="R337" s="127"/>
      <c r="S337" s="127"/>
      <c r="T337" s="127"/>
      <c r="U337" s="127"/>
      <c r="V337" s="127"/>
      <c r="W337" s="127"/>
      <c r="X337" s="127"/>
      <c r="Y337" s="127"/>
      <c r="Z337" s="126"/>
      <c r="AA337" s="126"/>
      <c r="AB337" s="128"/>
      <c r="AC337" s="294"/>
      <c r="AD337" s="294"/>
      <c r="AE337" s="294"/>
      <c r="AF337" s="650" t="s">
        <v>336</v>
      </c>
      <c r="AG337" s="651"/>
      <c r="AH337" s="651"/>
      <c r="AI337" s="651"/>
      <c r="AJ337" s="651"/>
      <c r="AK337" s="651"/>
      <c r="AL337" s="651"/>
      <c r="AM337" s="651"/>
      <c r="AN337" s="651"/>
      <c r="AO337" s="651"/>
      <c r="AP337" s="651"/>
      <c r="AQ337" s="652"/>
      <c r="AS337" s="266"/>
    </row>
    <row r="338" spans="1:45" ht="18" customHeight="1" x14ac:dyDescent="0.2">
      <c r="A338" s="548" t="s">
        <v>65</v>
      </c>
      <c r="B338" s="509"/>
      <c r="C338" s="510"/>
      <c r="D338" s="126" t="s">
        <v>0</v>
      </c>
      <c r="E338" s="126"/>
      <c r="F338" s="126"/>
      <c r="G338" s="126"/>
      <c r="H338" s="127" t="s">
        <v>73</v>
      </c>
      <c r="I338" s="127"/>
      <c r="J338" s="128"/>
      <c r="K338" s="127"/>
      <c r="L338" s="127"/>
      <c r="M338" s="127"/>
      <c r="N338" s="296"/>
      <c r="O338" s="127"/>
      <c r="P338" s="127"/>
      <c r="Q338" s="127"/>
      <c r="R338" s="127"/>
      <c r="S338" s="127"/>
      <c r="T338" s="127"/>
      <c r="U338" s="127"/>
      <c r="V338" s="127"/>
      <c r="W338" s="127"/>
      <c r="X338" s="127"/>
      <c r="Y338" s="127"/>
      <c r="Z338" s="126"/>
      <c r="AA338" s="126"/>
      <c r="AB338" s="128"/>
      <c r="AC338" s="126"/>
      <c r="AD338" s="126"/>
      <c r="AE338" s="126"/>
      <c r="AF338" s="650" t="s">
        <v>337</v>
      </c>
      <c r="AG338" s="651"/>
      <c r="AH338" s="651"/>
      <c r="AI338" s="651"/>
      <c r="AJ338" s="651"/>
      <c r="AK338" s="651"/>
      <c r="AL338" s="651"/>
      <c r="AM338" s="651"/>
      <c r="AN338" s="651"/>
      <c r="AO338" s="651"/>
      <c r="AP338" s="651"/>
      <c r="AQ338" s="652"/>
      <c r="AS338" s="266"/>
    </row>
    <row r="339" spans="1:45" ht="18" customHeight="1" thickBot="1" x14ac:dyDescent="0.25">
      <c r="A339" s="702"/>
      <c r="B339" s="703"/>
      <c r="C339" s="704"/>
      <c r="D339" s="132"/>
      <c r="E339" s="126"/>
      <c r="F339" s="126"/>
      <c r="G339" s="126"/>
      <c r="H339" s="127"/>
      <c r="I339" s="127"/>
      <c r="J339" s="128"/>
      <c r="K339" s="127"/>
      <c r="L339" s="127"/>
      <c r="M339" s="127"/>
      <c r="N339" s="127"/>
      <c r="O339" s="127"/>
      <c r="P339" s="127"/>
      <c r="Q339" s="127"/>
      <c r="R339" s="127"/>
      <c r="S339" s="127"/>
      <c r="T339" s="127"/>
      <c r="U339" s="127"/>
      <c r="V339" s="127"/>
      <c r="W339" s="127"/>
      <c r="X339" s="127"/>
      <c r="Y339" s="127"/>
      <c r="Z339" s="126"/>
      <c r="AA339" s="34"/>
      <c r="AB339" s="35"/>
      <c r="AC339" s="82"/>
      <c r="AD339" s="82"/>
      <c r="AE339" s="82"/>
      <c r="AF339" s="391"/>
      <c r="AG339" s="392"/>
      <c r="AH339" s="392"/>
      <c r="AI339" s="392"/>
      <c r="AJ339" s="392"/>
      <c r="AK339" s="392"/>
      <c r="AL339" s="392"/>
      <c r="AM339" s="392"/>
      <c r="AN339" s="392"/>
      <c r="AO339" s="392"/>
      <c r="AP339" s="392"/>
      <c r="AQ339" s="393"/>
      <c r="AS339" s="266"/>
    </row>
    <row r="340" spans="1:45" ht="18" customHeight="1" thickBot="1" x14ac:dyDescent="0.25">
      <c r="A340" s="136"/>
      <c r="B340" s="136"/>
      <c r="C340" s="136"/>
      <c r="D340" s="287"/>
      <c r="E340" s="287"/>
      <c r="F340" s="287"/>
      <c r="G340" s="287"/>
      <c r="H340" s="287"/>
      <c r="I340" s="287"/>
      <c r="J340" s="287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  <c r="X340" s="137"/>
      <c r="Y340" s="137"/>
      <c r="Z340" s="138"/>
      <c r="AA340" s="138"/>
      <c r="AB340" s="139"/>
      <c r="AC340" s="139"/>
      <c r="AD340" s="139"/>
      <c r="AE340" s="139"/>
      <c r="AF340" s="139"/>
      <c r="AG340" s="139"/>
      <c r="AH340" s="139"/>
      <c r="AI340" s="139"/>
      <c r="AJ340" s="139"/>
      <c r="AK340" s="139"/>
      <c r="AL340" s="139"/>
      <c r="AM340" s="139"/>
      <c r="AN340" s="139"/>
      <c r="AO340" s="139"/>
      <c r="AP340" s="287"/>
      <c r="AQ340" s="287"/>
      <c r="AS340" s="266"/>
    </row>
    <row r="341" spans="1:45" ht="18" customHeight="1" x14ac:dyDescent="0.2">
      <c r="A341" s="653" t="s">
        <v>46</v>
      </c>
      <c r="B341" s="656" t="s">
        <v>2</v>
      </c>
      <c r="C341" s="657"/>
      <c r="D341" s="532" t="s">
        <v>3</v>
      </c>
      <c r="E341" s="533"/>
      <c r="F341" s="534"/>
      <c r="G341" s="540" t="s">
        <v>4</v>
      </c>
      <c r="H341" s="539"/>
      <c r="I341" s="539"/>
      <c r="J341" s="539"/>
      <c r="K341" s="539"/>
      <c r="L341" s="540" t="s">
        <v>56</v>
      </c>
      <c r="M341" s="541"/>
      <c r="N341" s="541"/>
      <c r="O341" s="541"/>
      <c r="P341" s="541"/>
      <c r="Q341" s="541"/>
      <c r="R341" s="541"/>
      <c r="S341" s="541"/>
      <c r="T341" s="541"/>
      <c r="U341" s="541"/>
      <c r="V341" s="541"/>
      <c r="W341" s="541"/>
      <c r="X341" s="541"/>
      <c r="Y341" s="541"/>
      <c r="Z341" s="541"/>
      <c r="AA341" s="541"/>
      <c r="AB341" s="541"/>
      <c r="AC341" s="541"/>
      <c r="AD341" s="541"/>
      <c r="AE341" s="541"/>
      <c r="AF341" s="541"/>
      <c r="AG341" s="541"/>
      <c r="AH341" s="541"/>
      <c r="AI341" s="541"/>
      <c r="AJ341" s="541"/>
      <c r="AK341" s="541"/>
      <c r="AL341" s="541"/>
      <c r="AM341" s="541"/>
      <c r="AN341" s="541"/>
      <c r="AO341" s="541"/>
      <c r="AP341" s="541"/>
      <c r="AQ341" s="542"/>
      <c r="AS341" s="266"/>
    </row>
    <row r="342" spans="1:45" ht="18" customHeight="1" x14ac:dyDescent="0.2">
      <c r="A342" s="654"/>
      <c r="B342" s="658"/>
      <c r="C342" s="659"/>
      <c r="D342" s="535"/>
      <c r="E342" s="536"/>
      <c r="F342" s="537"/>
      <c r="G342" s="684" t="s">
        <v>6</v>
      </c>
      <c r="H342" s="521" t="s">
        <v>7</v>
      </c>
      <c r="I342" s="521"/>
      <c r="J342" s="521"/>
      <c r="K342" s="575"/>
      <c r="L342" s="543" t="s">
        <v>23</v>
      </c>
      <c r="M342" s="521"/>
      <c r="N342" s="521"/>
      <c r="O342" s="544"/>
      <c r="P342" s="543" t="s">
        <v>24</v>
      </c>
      <c r="Q342" s="521"/>
      <c r="R342" s="521"/>
      <c r="S342" s="544"/>
      <c r="T342" s="545" t="s">
        <v>25</v>
      </c>
      <c r="U342" s="546"/>
      <c r="V342" s="546"/>
      <c r="W342" s="547"/>
      <c r="X342" s="545" t="s">
        <v>26</v>
      </c>
      <c r="Y342" s="546"/>
      <c r="Z342" s="546"/>
      <c r="AA342" s="547"/>
      <c r="AB342" s="545" t="s">
        <v>27</v>
      </c>
      <c r="AC342" s="546"/>
      <c r="AD342" s="546"/>
      <c r="AE342" s="547"/>
      <c r="AF342" s="545" t="s">
        <v>28</v>
      </c>
      <c r="AG342" s="546"/>
      <c r="AH342" s="546"/>
      <c r="AI342" s="547"/>
      <c r="AJ342" s="545" t="s">
        <v>29</v>
      </c>
      <c r="AK342" s="546"/>
      <c r="AL342" s="546"/>
      <c r="AM342" s="547"/>
      <c r="AN342" s="543" t="s">
        <v>109</v>
      </c>
      <c r="AO342" s="521"/>
      <c r="AP342" s="521"/>
      <c r="AQ342" s="544"/>
      <c r="AS342" s="266"/>
    </row>
    <row r="343" spans="1:45" ht="18" customHeight="1" x14ac:dyDescent="0.2">
      <c r="A343" s="654"/>
      <c r="B343" s="658"/>
      <c r="C343" s="659"/>
      <c r="D343" s="513" t="s">
        <v>8</v>
      </c>
      <c r="E343" s="515" t="s">
        <v>9</v>
      </c>
      <c r="F343" s="518" t="s">
        <v>68</v>
      </c>
      <c r="G343" s="592"/>
      <c r="H343" s="521" t="s">
        <v>10</v>
      </c>
      <c r="I343" s="521" t="s">
        <v>11</v>
      </c>
      <c r="J343" s="521" t="s">
        <v>12</v>
      </c>
      <c r="K343" s="575" t="s">
        <v>62</v>
      </c>
      <c r="L343" s="784" t="s">
        <v>342</v>
      </c>
      <c r="M343" s="785"/>
      <c r="N343" s="785"/>
      <c r="O343" s="785"/>
      <c r="P343" s="785"/>
      <c r="Q343" s="785"/>
      <c r="R343" s="785"/>
      <c r="S343" s="785"/>
      <c r="T343" s="785"/>
      <c r="U343" s="785"/>
      <c r="V343" s="785"/>
      <c r="W343" s="785"/>
      <c r="X343" s="785"/>
      <c r="Y343" s="785"/>
      <c r="Z343" s="785"/>
      <c r="AA343" s="785"/>
      <c r="AB343" s="785"/>
      <c r="AC343" s="785"/>
      <c r="AD343" s="785"/>
      <c r="AE343" s="785"/>
      <c r="AF343" s="785"/>
      <c r="AG343" s="785"/>
      <c r="AH343" s="785"/>
      <c r="AI343" s="785"/>
      <c r="AJ343" s="785"/>
      <c r="AK343" s="785"/>
      <c r="AL343" s="785"/>
      <c r="AM343" s="785"/>
      <c r="AN343" s="785"/>
      <c r="AO343" s="785"/>
      <c r="AP343" s="785"/>
      <c r="AQ343" s="786"/>
      <c r="AS343" s="266"/>
    </row>
    <row r="344" spans="1:45" ht="18" customHeight="1" x14ac:dyDescent="0.2">
      <c r="A344" s="654"/>
      <c r="B344" s="658"/>
      <c r="C344" s="659"/>
      <c r="D344" s="513"/>
      <c r="E344" s="516"/>
      <c r="F344" s="519"/>
      <c r="G344" s="592"/>
      <c r="H344" s="521"/>
      <c r="I344" s="521"/>
      <c r="J344" s="521"/>
      <c r="K344" s="575"/>
      <c r="L344" s="567" t="s">
        <v>10</v>
      </c>
      <c r="M344" s="555" t="s">
        <v>11</v>
      </c>
      <c r="N344" s="557" t="s">
        <v>13</v>
      </c>
      <c r="O344" s="565" t="s">
        <v>66</v>
      </c>
      <c r="P344" s="567" t="s">
        <v>10</v>
      </c>
      <c r="Q344" s="555" t="s">
        <v>11</v>
      </c>
      <c r="R344" s="557" t="s">
        <v>13</v>
      </c>
      <c r="S344" s="565" t="s">
        <v>66</v>
      </c>
      <c r="T344" s="567" t="s">
        <v>10</v>
      </c>
      <c r="U344" s="555" t="s">
        <v>11</v>
      </c>
      <c r="V344" s="557" t="s">
        <v>13</v>
      </c>
      <c r="W344" s="565" t="s">
        <v>66</v>
      </c>
      <c r="X344" s="567" t="s">
        <v>10</v>
      </c>
      <c r="Y344" s="555" t="s">
        <v>11</v>
      </c>
      <c r="Z344" s="557" t="s">
        <v>13</v>
      </c>
      <c r="AA344" s="565" t="s">
        <v>66</v>
      </c>
      <c r="AB344" s="567" t="s">
        <v>10</v>
      </c>
      <c r="AC344" s="555" t="s">
        <v>11</v>
      </c>
      <c r="AD344" s="557" t="s">
        <v>13</v>
      </c>
      <c r="AE344" s="565" t="s">
        <v>66</v>
      </c>
      <c r="AF344" s="567" t="s">
        <v>10</v>
      </c>
      <c r="AG344" s="555" t="s">
        <v>11</v>
      </c>
      <c r="AH344" s="557" t="s">
        <v>13</v>
      </c>
      <c r="AI344" s="565" t="s">
        <v>66</v>
      </c>
      <c r="AJ344" s="567" t="s">
        <v>10</v>
      </c>
      <c r="AK344" s="555" t="s">
        <v>11</v>
      </c>
      <c r="AL344" s="557" t="s">
        <v>13</v>
      </c>
      <c r="AM344" s="565" t="s">
        <v>66</v>
      </c>
      <c r="AN344" s="567" t="s">
        <v>10</v>
      </c>
      <c r="AO344" s="555" t="s">
        <v>11</v>
      </c>
      <c r="AP344" s="557" t="s">
        <v>13</v>
      </c>
      <c r="AQ344" s="565" t="s">
        <v>66</v>
      </c>
      <c r="AS344" s="266"/>
    </row>
    <row r="345" spans="1:45" ht="18" customHeight="1" thickBot="1" x14ac:dyDescent="0.25">
      <c r="A345" s="655"/>
      <c r="B345" s="660"/>
      <c r="C345" s="661"/>
      <c r="D345" s="514"/>
      <c r="E345" s="517"/>
      <c r="F345" s="520"/>
      <c r="G345" s="593"/>
      <c r="H345" s="522"/>
      <c r="I345" s="522"/>
      <c r="J345" s="522"/>
      <c r="K345" s="576"/>
      <c r="L345" s="568"/>
      <c r="M345" s="556"/>
      <c r="N345" s="558"/>
      <c r="O345" s="566"/>
      <c r="P345" s="568"/>
      <c r="Q345" s="556"/>
      <c r="R345" s="558"/>
      <c r="S345" s="566"/>
      <c r="T345" s="568"/>
      <c r="U345" s="556"/>
      <c r="V345" s="558"/>
      <c r="W345" s="566"/>
      <c r="X345" s="568"/>
      <c r="Y345" s="556"/>
      <c r="Z345" s="558"/>
      <c r="AA345" s="566"/>
      <c r="AB345" s="568"/>
      <c r="AC345" s="556"/>
      <c r="AD345" s="558"/>
      <c r="AE345" s="566"/>
      <c r="AF345" s="568"/>
      <c r="AG345" s="556"/>
      <c r="AH345" s="558"/>
      <c r="AI345" s="566"/>
      <c r="AJ345" s="568"/>
      <c r="AK345" s="556"/>
      <c r="AL345" s="558"/>
      <c r="AM345" s="566"/>
      <c r="AN345" s="568"/>
      <c r="AO345" s="556"/>
      <c r="AP345" s="558"/>
      <c r="AQ345" s="566"/>
      <c r="AS345" s="266"/>
    </row>
    <row r="346" spans="1:45" ht="18" customHeight="1" thickBot="1" x14ac:dyDescent="0.25">
      <c r="A346" s="94" t="s">
        <v>312</v>
      </c>
      <c r="B346" s="733" t="s">
        <v>318</v>
      </c>
      <c r="C346" s="733"/>
      <c r="D346" s="734"/>
      <c r="E346" s="734"/>
      <c r="F346" s="301"/>
      <c r="G346" s="301"/>
      <c r="H346" s="269"/>
      <c r="I346" s="269"/>
      <c r="J346" s="269"/>
      <c r="K346" s="269"/>
      <c r="L346" s="735"/>
      <c r="M346" s="735"/>
      <c r="N346" s="735"/>
      <c r="O346" s="735"/>
      <c r="P346" s="735"/>
      <c r="Q346" s="735"/>
      <c r="R346" s="735"/>
      <c r="S346" s="735"/>
      <c r="T346" s="735"/>
      <c r="U346" s="735"/>
      <c r="V346" s="735"/>
      <c r="W346" s="735"/>
      <c r="X346" s="735"/>
      <c r="Y346" s="735"/>
      <c r="Z346" s="735"/>
      <c r="AA346" s="735"/>
      <c r="AB346" s="735"/>
      <c r="AC346" s="735"/>
      <c r="AD346" s="735"/>
      <c r="AE346" s="735"/>
      <c r="AF346" s="735"/>
      <c r="AG346" s="735"/>
      <c r="AH346" s="735"/>
      <c r="AI346" s="735"/>
      <c r="AJ346" s="735"/>
      <c r="AK346" s="735"/>
      <c r="AL346" s="735"/>
      <c r="AM346" s="735"/>
      <c r="AN346" s="735"/>
      <c r="AO346" s="735"/>
      <c r="AP346" s="735"/>
      <c r="AQ346" s="736"/>
      <c r="AS346" s="266"/>
    </row>
    <row r="347" spans="1:45" ht="18" customHeight="1" x14ac:dyDescent="0.2">
      <c r="A347" s="319">
        <v>1</v>
      </c>
      <c r="B347" s="682" t="s">
        <v>242</v>
      </c>
      <c r="C347" s="685"/>
      <c r="D347" s="79"/>
      <c r="E347" s="25">
        <v>2</v>
      </c>
      <c r="F347" s="20">
        <v>3</v>
      </c>
      <c r="G347" s="30">
        <v>16</v>
      </c>
      <c r="H347" s="51">
        <v>8</v>
      </c>
      <c r="I347" s="51"/>
      <c r="J347" s="51"/>
      <c r="K347" s="51">
        <v>8</v>
      </c>
      <c r="L347" s="308"/>
      <c r="M347" s="307"/>
      <c r="N347" s="307"/>
      <c r="O347" s="309"/>
      <c r="P347" s="85"/>
      <c r="Q347" s="307"/>
      <c r="R347" s="307"/>
      <c r="S347" s="309"/>
      <c r="T347" s="118"/>
      <c r="U347" s="119"/>
      <c r="V347" s="119"/>
      <c r="W347" s="120"/>
      <c r="X347" s="85"/>
      <c r="Y347" s="307"/>
      <c r="Z347" s="307"/>
      <c r="AA347" s="309"/>
      <c r="AB347" s="29"/>
      <c r="AC347" s="51"/>
      <c r="AD347" s="51"/>
      <c r="AE347" s="20"/>
      <c r="AF347" s="29"/>
      <c r="AG347" s="51"/>
      <c r="AH347" s="51"/>
      <c r="AI347" s="20"/>
      <c r="AJ347" s="29">
        <v>8</v>
      </c>
      <c r="AK347" s="51"/>
      <c r="AL347" s="51"/>
      <c r="AM347" s="20">
        <v>8</v>
      </c>
      <c r="AN347" s="30"/>
      <c r="AO347" s="51"/>
      <c r="AP347" s="51"/>
      <c r="AQ347" s="20"/>
      <c r="AS347" s="266"/>
    </row>
    <row r="348" spans="1:45" ht="18" customHeight="1" x14ac:dyDescent="0.2">
      <c r="A348" s="209">
        <f>A347+1</f>
        <v>2</v>
      </c>
      <c r="B348" s="682" t="s">
        <v>243</v>
      </c>
      <c r="C348" s="685"/>
      <c r="D348" s="17"/>
      <c r="E348" s="24">
        <v>1</v>
      </c>
      <c r="F348" s="20">
        <v>2</v>
      </c>
      <c r="G348" s="30">
        <v>8</v>
      </c>
      <c r="H348" s="51">
        <v>8</v>
      </c>
      <c r="I348" s="51"/>
      <c r="J348" s="51"/>
      <c r="K348" s="51"/>
      <c r="L348" s="22"/>
      <c r="M348" s="21"/>
      <c r="N348" s="21"/>
      <c r="O348" s="18"/>
      <c r="P348" s="29"/>
      <c r="Q348" s="21"/>
      <c r="R348" s="21"/>
      <c r="S348" s="18"/>
      <c r="T348" s="22"/>
      <c r="U348" s="21"/>
      <c r="V348" s="21"/>
      <c r="W348" s="18"/>
      <c r="X348" s="29"/>
      <c r="Y348" s="21"/>
      <c r="Z348" s="21"/>
      <c r="AA348" s="18"/>
      <c r="AB348" s="30"/>
      <c r="AC348" s="51"/>
      <c r="AD348" s="51"/>
      <c r="AE348" s="20"/>
      <c r="AF348" s="30"/>
      <c r="AG348" s="51"/>
      <c r="AH348" s="51"/>
      <c r="AI348" s="20"/>
      <c r="AJ348" s="29">
        <v>8</v>
      </c>
      <c r="AK348" s="51"/>
      <c r="AL348" s="51"/>
      <c r="AM348" s="20"/>
      <c r="AN348" s="30"/>
      <c r="AO348" s="51"/>
      <c r="AP348" s="51"/>
      <c r="AQ348" s="20"/>
      <c r="AS348" s="266"/>
    </row>
    <row r="349" spans="1:45" ht="18" customHeight="1" x14ac:dyDescent="0.2">
      <c r="A349" s="209">
        <f>A348+1</f>
        <v>3</v>
      </c>
      <c r="B349" s="682" t="s">
        <v>244</v>
      </c>
      <c r="C349" s="685"/>
      <c r="D349" s="299">
        <v>1</v>
      </c>
      <c r="E349" s="81">
        <v>1</v>
      </c>
      <c r="F349" s="289">
        <v>2</v>
      </c>
      <c r="G349" s="30">
        <v>16</v>
      </c>
      <c r="H349" s="51">
        <v>8</v>
      </c>
      <c r="I349" s="51"/>
      <c r="J349" s="51">
        <v>8</v>
      </c>
      <c r="K349" s="51"/>
      <c r="L349" s="308"/>
      <c r="M349" s="21"/>
      <c r="N349" s="21"/>
      <c r="O349" s="309"/>
      <c r="P349" s="29"/>
      <c r="Q349" s="21"/>
      <c r="R349" s="21"/>
      <c r="S349" s="309"/>
      <c r="T349" s="308"/>
      <c r="U349" s="307"/>
      <c r="V349" s="307"/>
      <c r="W349" s="309"/>
      <c r="X349" s="29"/>
      <c r="Y349" s="21"/>
      <c r="Z349" s="21"/>
      <c r="AA349" s="309"/>
      <c r="AB349" s="30"/>
      <c r="AC349" s="51"/>
      <c r="AD349" s="51"/>
      <c r="AE349" s="289"/>
      <c r="AF349" s="30"/>
      <c r="AG349" s="51"/>
      <c r="AH349" s="51"/>
      <c r="AI349" s="289"/>
      <c r="AJ349" s="116">
        <v>8</v>
      </c>
      <c r="AK349" s="51"/>
      <c r="AL349" s="51">
        <v>8</v>
      </c>
      <c r="AM349" s="289"/>
      <c r="AN349" s="30"/>
      <c r="AO349" s="51"/>
      <c r="AP349" s="51"/>
      <c r="AQ349" s="289"/>
      <c r="AS349" s="266"/>
    </row>
    <row r="350" spans="1:45" ht="18" customHeight="1" x14ac:dyDescent="0.2">
      <c r="A350" s="209">
        <f>A349+1</f>
        <v>4</v>
      </c>
      <c r="B350" s="682" t="s">
        <v>245</v>
      </c>
      <c r="C350" s="685"/>
      <c r="D350" s="19"/>
      <c r="E350" s="25">
        <v>2</v>
      </c>
      <c r="F350" s="20">
        <v>4</v>
      </c>
      <c r="G350" s="30">
        <v>24</v>
      </c>
      <c r="H350" s="51">
        <v>16</v>
      </c>
      <c r="I350" s="51"/>
      <c r="J350" s="51"/>
      <c r="K350" s="51">
        <v>8</v>
      </c>
      <c r="L350" s="22"/>
      <c r="M350" s="21"/>
      <c r="N350" s="21"/>
      <c r="O350" s="18"/>
      <c r="P350" s="29"/>
      <c r="Q350" s="21"/>
      <c r="R350" s="21"/>
      <c r="S350" s="18"/>
      <c r="T350" s="22"/>
      <c r="U350" s="21"/>
      <c r="V350" s="21"/>
      <c r="W350" s="18"/>
      <c r="X350" s="29"/>
      <c r="Y350" s="21"/>
      <c r="Z350" s="21"/>
      <c r="AA350" s="18"/>
      <c r="AB350" s="29"/>
      <c r="AC350" s="51"/>
      <c r="AD350" s="51"/>
      <c r="AE350" s="20"/>
      <c r="AF350" s="29"/>
      <c r="AG350" s="51"/>
      <c r="AH350" s="51"/>
      <c r="AI350" s="20"/>
      <c r="AJ350" s="30"/>
      <c r="AK350" s="51"/>
      <c r="AL350" s="51"/>
      <c r="AM350" s="20"/>
      <c r="AN350" s="30">
        <v>16</v>
      </c>
      <c r="AO350" s="51"/>
      <c r="AP350" s="51"/>
      <c r="AQ350" s="20">
        <v>8</v>
      </c>
      <c r="AS350" s="266"/>
    </row>
    <row r="351" spans="1:45" ht="18" customHeight="1" x14ac:dyDescent="0.2">
      <c r="A351" s="209">
        <f>A350+1</f>
        <v>5</v>
      </c>
      <c r="B351" s="682" t="s">
        <v>110</v>
      </c>
      <c r="C351" s="685"/>
      <c r="D351" s="19"/>
      <c r="E351" s="25">
        <v>1</v>
      </c>
      <c r="F351" s="20">
        <v>4</v>
      </c>
      <c r="G351" s="30">
        <v>18</v>
      </c>
      <c r="H351" s="51"/>
      <c r="I351" s="51"/>
      <c r="J351" s="51"/>
      <c r="K351" s="51">
        <v>18</v>
      </c>
      <c r="L351" s="49"/>
      <c r="M351" s="51"/>
      <c r="N351" s="51"/>
      <c r="O351" s="20"/>
      <c r="P351" s="30"/>
      <c r="Q351" s="51"/>
      <c r="R351" s="51"/>
      <c r="S351" s="20"/>
      <c r="T351" s="49"/>
      <c r="U351" s="51"/>
      <c r="V351" s="51"/>
      <c r="W351" s="20"/>
      <c r="X351" s="30"/>
      <c r="Y351" s="51"/>
      <c r="Z351" s="51"/>
      <c r="AA351" s="20"/>
      <c r="AB351" s="30"/>
      <c r="AC351" s="51"/>
      <c r="AD351" s="51"/>
      <c r="AE351" s="20"/>
      <c r="AF351" s="30"/>
      <c r="AG351" s="51"/>
      <c r="AH351" s="51"/>
      <c r="AI351" s="20"/>
      <c r="AJ351" s="30"/>
      <c r="AK351" s="51"/>
      <c r="AL351" s="51"/>
      <c r="AM351" s="20"/>
      <c r="AN351" s="30"/>
      <c r="AO351" s="51"/>
      <c r="AP351" s="51"/>
      <c r="AQ351" s="20">
        <f>18</f>
        <v>18</v>
      </c>
      <c r="AS351" s="266"/>
    </row>
    <row r="352" spans="1:45" ht="18" customHeight="1" x14ac:dyDescent="0.2">
      <c r="A352" s="769">
        <f>A351+1</f>
        <v>6</v>
      </c>
      <c r="B352" s="771" t="s">
        <v>247</v>
      </c>
      <c r="C352" s="772"/>
      <c r="D352" s="717"/>
      <c r="E352" s="719"/>
      <c r="F352" s="721">
        <v>15</v>
      </c>
      <c r="G352" s="722"/>
      <c r="H352" s="719"/>
      <c r="I352" s="719"/>
      <c r="J352" s="719"/>
      <c r="K352" s="721"/>
      <c r="L352" s="361"/>
      <c r="M352" s="359"/>
      <c r="N352" s="359"/>
      <c r="O352" s="363"/>
      <c r="P352" s="85"/>
      <c r="Q352" s="359"/>
      <c r="R352" s="359"/>
      <c r="S352" s="363"/>
      <c r="T352" s="361"/>
      <c r="U352" s="359"/>
      <c r="V352" s="359"/>
      <c r="W352" s="363"/>
      <c r="X352" s="85"/>
      <c r="Y352" s="359"/>
      <c r="Z352" s="359"/>
      <c r="AA352" s="363"/>
      <c r="AB352" s="67"/>
      <c r="AC352" s="352"/>
      <c r="AD352" s="352"/>
      <c r="AE352" s="354"/>
      <c r="AF352" s="67"/>
      <c r="AG352" s="352"/>
      <c r="AH352" s="352"/>
      <c r="AI352" s="354"/>
      <c r="AJ352" s="67"/>
      <c r="AK352" s="352"/>
      <c r="AL352" s="352"/>
      <c r="AM352" s="354"/>
      <c r="AN352" s="67"/>
      <c r="AO352" s="352"/>
      <c r="AP352" s="352"/>
      <c r="AQ352" s="354"/>
      <c r="AS352" s="266"/>
    </row>
    <row r="353" spans="1:45" ht="18" customHeight="1" x14ac:dyDescent="0.2">
      <c r="A353" s="770"/>
      <c r="B353" s="773" t="s">
        <v>246</v>
      </c>
      <c r="C353" s="774"/>
      <c r="D353" s="718"/>
      <c r="E353" s="720"/>
      <c r="F353" s="714"/>
      <c r="G353" s="723"/>
      <c r="H353" s="720"/>
      <c r="I353" s="720"/>
      <c r="J353" s="720"/>
      <c r="K353" s="714"/>
      <c r="L353" s="362"/>
      <c r="M353" s="360"/>
      <c r="N353" s="360"/>
      <c r="O353" s="364"/>
      <c r="P353" s="16"/>
      <c r="Q353" s="360"/>
      <c r="R353" s="360"/>
      <c r="S353" s="364"/>
      <c r="T353" s="362"/>
      <c r="U353" s="360"/>
      <c r="V353" s="360"/>
      <c r="W353" s="364"/>
      <c r="X353" s="16"/>
      <c r="Y353" s="360"/>
      <c r="Z353" s="360"/>
      <c r="AA353" s="364"/>
      <c r="AB353" s="62"/>
      <c r="AC353" s="353"/>
      <c r="AD353" s="353"/>
      <c r="AE353" s="355"/>
      <c r="AF353" s="62"/>
      <c r="AG353" s="353"/>
      <c r="AH353" s="353"/>
      <c r="AI353" s="355"/>
      <c r="AJ353" s="62"/>
      <c r="AK353" s="353"/>
      <c r="AL353" s="353"/>
      <c r="AM353" s="355"/>
      <c r="AN353" s="62"/>
      <c r="AO353" s="353"/>
      <c r="AP353" s="353"/>
      <c r="AQ353" s="355"/>
      <c r="AS353" s="266"/>
    </row>
    <row r="354" spans="1:45" ht="18" customHeight="1" thickBot="1" x14ac:dyDescent="0.25">
      <c r="A354" s="5"/>
      <c r="D354" s="311"/>
      <c r="E354" s="307"/>
      <c r="F354" s="309"/>
      <c r="G354" s="67"/>
      <c r="H354" s="51"/>
      <c r="I354" s="288"/>
      <c r="J354" s="288"/>
      <c r="K354" s="51"/>
      <c r="L354" s="86"/>
      <c r="M354" s="87"/>
      <c r="N354" s="87"/>
      <c r="O354" s="78"/>
      <c r="P354" s="88"/>
      <c r="Q354" s="87"/>
      <c r="R354" s="87"/>
      <c r="S354" s="78"/>
      <c r="T354" s="86"/>
      <c r="U354" s="87"/>
      <c r="V354" s="87"/>
      <c r="W354" s="78"/>
      <c r="X354" s="88"/>
      <c r="Y354" s="87"/>
      <c r="Z354" s="87"/>
      <c r="AA354" s="78"/>
      <c r="AB354" s="88"/>
      <c r="AC354" s="87"/>
      <c r="AD354" s="87"/>
      <c r="AE354" s="78"/>
      <c r="AF354" s="88"/>
      <c r="AG354" s="87"/>
      <c r="AH354" s="87"/>
      <c r="AI354" s="78"/>
      <c r="AJ354" s="88"/>
      <c r="AK354" s="87"/>
      <c r="AL354" s="87"/>
      <c r="AM354" s="78"/>
      <c r="AN354" s="88"/>
      <c r="AO354" s="87"/>
      <c r="AP354" s="87"/>
      <c r="AQ354" s="78"/>
      <c r="AS354" s="266"/>
    </row>
    <row r="355" spans="1:45" ht="18" customHeight="1" thickTop="1" x14ac:dyDescent="0.2">
      <c r="A355" s="55"/>
      <c r="B355" s="598" t="s">
        <v>21</v>
      </c>
      <c r="C355" s="599"/>
      <c r="D355" s="775">
        <f t="shared" ref="D355:K355" si="36">SUM(D347:D354)</f>
        <v>1</v>
      </c>
      <c r="E355" s="777">
        <f>SUM(E347:E354)</f>
        <v>7</v>
      </c>
      <c r="F355" s="596">
        <f>SUM(F347:F354)</f>
        <v>30</v>
      </c>
      <c r="G355" s="604">
        <f t="shared" si="36"/>
        <v>82</v>
      </c>
      <c r="H355" s="594">
        <f t="shared" si="36"/>
        <v>40</v>
      </c>
      <c r="I355" s="594">
        <f t="shared" si="36"/>
        <v>0</v>
      </c>
      <c r="J355" s="594">
        <f t="shared" si="36"/>
        <v>8</v>
      </c>
      <c r="K355" s="596">
        <f t="shared" si="36"/>
        <v>34</v>
      </c>
      <c r="L355" s="444">
        <f t="shared" ref="L355:AQ355" si="37">SUM(L347:L353)</f>
        <v>0</v>
      </c>
      <c r="M355" s="445">
        <f t="shared" si="37"/>
        <v>0</v>
      </c>
      <c r="N355" s="445">
        <f t="shared" si="37"/>
        <v>0</v>
      </c>
      <c r="O355" s="446">
        <f t="shared" si="37"/>
        <v>0</v>
      </c>
      <c r="P355" s="444">
        <f t="shared" si="37"/>
        <v>0</v>
      </c>
      <c r="Q355" s="445">
        <f t="shared" si="37"/>
        <v>0</v>
      </c>
      <c r="R355" s="445">
        <f t="shared" si="37"/>
        <v>0</v>
      </c>
      <c r="S355" s="446">
        <f t="shared" si="37"/>
        <v>0</v>
      </c>
      <c r="T355" s="444">
        <f t="shared" si="37"/>
        <v>0</v>
      </c>
      <c r="U355" s="445">
        <f t="shared" si="37"/>
        <v>0</v>
      </c>
      <c r="V355" s="445">
        <f t="shared" si="37"/>
        <v>0</v>
      </c>
      <c r="W355" s="446">
        <f t="shared" si="37"/>
        <v>0</v>
      </c>
      <c r="X355" s="444">
        <f t="shared" si="37"/>
        <v>0</v>
      </c>
      <c r="Y355" s="445">
        <f t="shared" si="37"/>
        <v>0</v>
      </c>
      <c r="Z355" s="445">
        <f t="shared" si="37"/>
        <v>0</v>
      </c>
      <c r="AA355" s="446">
        <f t="shared" si="37"/>
        <v>0</v>
      </c>
      <c r="AB355" s="444">
        <f t="shared" si="37"/>
        <v>0</v>
      </c>
      <c r="AC355" s="445">
        <f t="shared" si="37"/>
        <v>0</v>
      </c>
      <c r="AD355" s="445">
        <f t="shared" si="37"/>
        <v>0</v>
      </c>
      <c r="AE355" s="446">
        <f t="shared" si="37"/>
        <v>0</v>
      </c>
      <c r="AF355" s="444">
        <f t="shared" si="37"/>
        <v>0</v>
      </c>
      <c r="AG355" s="445">
        <f t="shared" si="37"/>
        <v>0</v>
      </c>
      <c r="AH355" s="445">
        <f t="shared" si="37"/>
        <v>0</v>
      </c>
      <c r="AI355" s="446">
        <f t="shared" si="37"/>
        <v>0</v>
      </c>
      <c r="AJ355" s="444">
        <f t="shared" si="37"/>
        <v>24</v>
      </c>
      <c r="AK355" s="445">
        <f t="shared" si="37"/>
        <v>0</v>
      </c>
      <c r="AL355" s="445">
        <f t="shared" si="37"/>
        <v>8</v>
      </c>
      <c r="AM355" s="446">
        <f t="shared" si="37"/>
        <v>8</v>
      </c>
      <c r="AN355" s="444">
        <f t="shared" si="37"/>
        <v>16</v>
      </c>
      <c r="AO355" s="445">
        <f t="shared" si="37"/>
        <v>0</v>
      </c>
      <c r="AP355" s="445">
        <f t="shared" si="37"/>
        <v>0</v>
      </c>
      <c r="AQ355" s="447">
        <f t="shared" si="37"/>
        <v>26</v>
      </c>
      <c r="AS355" s="266"/>
    </row>
    <row r="356" spans="1:45" ht="18" customHeight="1" thickBot="1" x14ac:dyDescent="0.25">
      <c r="A356" s="58"/>
      <c r="B356" s="600"/>
      <c r="C356" s="601"/>
      <c r="D356" s="776"/>
      <c r="E356" s="778"/>
      <c r="F356" s="597"/>
      <c r="G356" s="679"/>
      <c r="H356" s="680"/>
      <c r="I356" s="680"/>
      <c r="J356" s="680"/>
      <c r="K356" s="681"/>
      <c r="L356" s="676">
        <f>SUM(L355:O355)</f>
        <v>0</v>
      </c>
      <c r="M356" s="692"/>
      <c r="N356" s="692"/>
      <c r="O356" s="693"/>
      <c r="P356" s="676">
        <f>SUM(P355:S355)</f>
        <v>0</v>
      </c>
      <c r="Q356" s="692"/>
      <c r="R356" s="692"/>
      <c r="S356" s="693"/>
      <c r="T356" s="676">
        <f>SUM(T355:W355)</f>
        <v>0</v>
      </c>
      <c r="U356" s="677"/>
      <c r="V356" s="677"/>
      <c r="W356" s="678"/>
      <c r="X356" s="676">
        <f>SUM(X355:AA355)</f>
        <v>0</v>
      </c>
      <c r="Y356" s="677"/>
      <c r="Z356" s="677"/>
      <c r="AA356" s="678"/>
      <c r="AB356" s="676">
        <f>SUM(AB355:AE355)</f>
        <v>0</v>
      </c>
      <c r="AC356" s="677"/>
      <c r="AD356" s="677"/>
      <c r="AE356" s="678"/>
      <c r="AF356" s="676">
        <f>SUM(AF355:AI355)</f>
        <v>0</v>
      </c>
      <c r="AG356" s="677"/>
      <c r="AH356" s="677"/>
      <c r="AI356" s="678"/>
      <c r="AJ356" s="676">
        <f>SUM(AJ355:AM355)</f>
        <v>40</v>
      </c>
      <c r="AK356" s="677"/>
      <c r="AL356" s="677"/>
      <c r="AM356" s="678"/>
      <c r="AN356" s="676">
        <f>SUM(AN355:AQ355)</f>
        <v>42</v>
      </c>
      <c r="AO356" s="677"/>
      <c r="AP356" s="677"/>
      <c r="AQ356" s="678"/>
      <c r="AS356" s="266"/>
    </row>
    <row r="357" spans="1:45" ht="18" customHeight="1" x14ac:dyDescent="0.2">
      <c r="A357" s="583" t="s">
        <v>304</v>
      </c>
      <c r="B357" s="584"/>
      <c r="C357" s="585"/>
      <c r="D357" s="586" t="s">
        <v>8</v>
      </c>
      <c r="E357" s="589" t="s">
        <v>9</v>
      </c>
      <c r="F357" s="565" t="s">
        <v>68</v>
      </c>
      <c r="G357" s="578" t="s">
        <v>6</v>
      </c>
      <c r="H357" s="521" t="s">
        <v>10</v>
      </c>
      <c r="I357" s="521" t="s">
        <v>11</v>
      </c>
      <c r="J357" s="521" t="s">
        <v>12</v>
      </c>
      <c r="K357" s="575" t="s">
        <v>62</v>
      </c>
      <c r="L357" s="612" t="s">
        <v>23</v>
      </c>
      <c r="M357" s="613"/>
      <c r="N357" s="613"/>
      <c r="O357" s="614"/>
      <c r="P357" s="612" t="s">
        <v>24</v>
      </c>
      <c r="Q357" s="613"/>
      <c r="R357" s="613"/>
      <c r="S357" s="614"/>
      <c r="T357" s="612" t="s">
        <v>25</v>
      </c>
      <c r="U357" s="613"/>
      <c r="V357" s="613"/>
      <c r="W357" s="614"/>
      <c r="X357" s="612" t="s">
        <v>26</v>
      </c>
      <c r="Y357" s="613"/>
      <c r="Z357" s="613"/>
      <c r="AA357" s="614"/>
      <c r="AB357" s="612" t="s">
        <v>27</v>
      </c>
      <c r="AC357" s="613"/>
      <c r="AD357" s="613"/>
      <c r="AE357" s="614"/>
      <c r="AF357" s="612" t="s">
        <v>28</v>
      </c>
      <c r="AG357" s="613"/>
      <c r="AH357" s="613"/>
      <c r="AI357" s="614"/>
      <c r="AJ357" s="691" t="s">
        <v>29</v>
      </c>
      <c r="AK357" s="627"/>
      <c r="AL357" s="627"/>
      <c r="AM357" s="628"/>
      <c r="AN357" s="612" t="s">
        <v>109</v>
      </c>
      <c r="AO357" s="613"/>
      <c r="AP357" s="613"/>
      <c r="AQ357" s="614"/>
      <c r="AS357" s="266"/>
    </row>
    <row r="358" spans="1:45" ht="18" customHeight="1" x14ac:dyDescent="0.2">
      <c r="A358" s="583"/>
      <c r="B358" s="584"/>
      <c r="C358" s="585"/>
      <c r="D358" s="587"/>
      <c r="E358" s="589"/>
      <c r="F358" s="591"/>
      <c r="G358" s="578"/>
      <c r="H358" s="521"/>
      <c r="I358" s="521"/>
      <c r="J358" s="521"/>
      <c r="K358" s="575"/>
      <c r="L358" s="567" t="s">
        <v>10</v>
      </c>
      <c r="M358" s="555" t="s">
        <v>11</v>
      </c>
      <c r="N358" s="557" t="s">
        <v>13</v>
      </c>
      <c r="O358" s="565" t="s">
        <v>66</v>
      </c>
      <c r="P358" s="567" t="s">
        <v>10</v>
      </c>
      <c r="Q358" s="555" t="s">
        <v>11</v>
      </c>
      <c r="R358" s="557" t="s">
        <v>13</v>
      </c>
      <c r="S358" s="565" t="s">
        <v>66</v>
      </c>
      <c r="T358" s="567" t="s">
        <v>10</v>
      </c>
      <c r="U358" s="555" t="s">
        <v>11</v>
      </c>
      <c r="V358" s="557" t="s">
        <v>13</v>
      </c>
      <c r="W358" s="565" t="s">
        <v>66</v>
      </c>
      <c r="X358" s="567" t="s">
        <v>10</v>
      </c>
      <c r="Y358" s="555" t="s">
        <v>11</v>
      </c>
      <c r="Z358" s="557" t="s">
        <v>13</v>
      </c>
      <c r="AA358" s="565" t="s">
        <v>66</v>
      </c>
      <c r="AB358" s="567" t="s">
        <v>10</v>
      </c>
      <c r="AC358" s="555" t="s">
        <v>11</v>
      </c>
      <c r="AD358" s="557" t="s">
        <v>13</v>
      </c>
      <c r="AE358" s="565" t="s">
        <v>66</v>
      </c>
      <c r="AF358" s="567" t="s">
        <v>10</v>
      </c>
      <c r="AG358" s="555" t="s">
        <v>11</v>
      </c>
      <c r="AH358" s="557" t="s">
        <v>13</v>
      </c>
      <c r="AI358" s="565" t="s">
        <v>66</v>
      </c>
      <c r="AJ358" s="567" t="s">
        <v>10</v>
      </c>
      <c r="AK358" s="555" t="s">
        <v>11</v>
      </c>
      <c r="AL358" s="557" t="s">
        <v>13</v>
      </c>
      <c r="AM358" s="565" t="s">
        <v>66</v>
      </c>
      <c r="AN358" s="567" t="s">
        <v>10</v>
      </c>
      <c r="AO358" s="555" t="s">
        <v>11</v>
      </c>
      <c r="AP358" s="557" t="s">
        <v>13</v>
      </c>
      <c r="AQ358" s="565" t="s">
        <v>66</v>
      </c>
      <c r="AS358" s="266"/>
    </row>
    <row r="359" spans="1:45" ht="18" customHeight="1" thickBot="1" x14ac:dyDescent="0.25">
      <c r="A359" s="583"/>
      <c r="B359" s="584"/>
      <c r="C359" s="585"/>
      <c r="D359" s="588"/>
      <c r="E359" s="590"/>
      <c r="F359" s="566"/>
      <c r="G359" s="579"/>
      <c r="H359" s="522"/>
      <c r="I359" s="522"/>
      <c r="J359" s="522"/>
      <c r="K359" s="576"/>
      <c r="L359" s="568"/>
      <c r="M359" s="556"/>
      <c r="N359" s="558"/>
      <c r="O359" s="566"/>
      <c r="P359" s="568"/>
      <c r="Q359" s="556"/>
      <c r="R359" s="558"/>
      <c r="S359" s="566"/>
      <c r="T359" s="568"/>
      <c r="U359" s="556"/>
      <c r="V359" s="558"/>
      <c r="W359" s="566"/>
      <c r="X359" s="568"/>
      <c r="Y359" s="556"/>
      <c r="Z359" s="558"/>
      <c r="AA359" s="566"/>
      <c r="AB359" s="568"/>
      <c r="AC359" s="556"/>
      <c r="AD359" s="558"/>
      <c r="AE359" s="566"/>
      <c r="AF359" s="568"/>
      <c r="AG359" s="556"/>
      <c r="AH359" s="558"/>
      <c r="AI359" s="566"/>
      <c r="AJ359" s="568"/>
      <c r="AK359" s="556"/>
      <c r="AL359" s="558"/>
      <c r="AM359" s="566"/>
      <c r="AN359" s="568"/>
      <c r="AO359" s="556"/>
      <c r="AP359" s="558"/>
      <c r="AQ359" s="566"/>
      <c r="AS359" s="266"/>
    </row>
    <row r="360" spans="1:45" ht="18" customHeight="1" x14ac:dyDescent="0.2">
      <c r="A360" s="583"/>
      <c r="B360" s="584"/>
      <c r="C360" s="585"/>
      <c r="D360" s="754">
        <f>SUM(D315+D355)</f>
        <v>21</v>
      </c>
      <c r="E360" s="742">
        <f>SUM(E315+E355)</f>
        <v>101</v>
      </c>
      <c r="F360" s="694">
        <f>SUM(F315+F355)</f>
        <v>210</v>
      </c>
      <c r="G360" s="757">
        <f>SUM(G50,G97,G157,G207+G261,G310,G355)</f>
        <v>1394</v>
      </c>
      <c r="H360" s="742">
        <f>SUM(H50,H97,H157,H207+H261,H310,H355)</f>
        <v>672</v>
      </c>
      <c r="I360" s="742">
        <f>SUM(I50,I97,I157,I207+I261,I310,I355)</f>
        <v>112</v>
      </c>
      <c r="J360" s="742">
        <f>SUM(J50,J97,J157,J207+J261,J310,J355)</f>
        <v>272</v>
      </c>
      <c r="K360" s="694">
        <f>SUM(K50,K97,K157,K207+K261,K310,K355)</f>
        <v>338</v>
      </c>
      <c r="L360" s="489">
        <f t="shared" ref="L360:AQ360" si="38">SUM(L50,L97,L157,L207,L261,L310,L355)</f>
        <v>104</v>
      </c>
      <c r="M360" s="490">
        <f t="shared" si="38"/>
        <v>16</v>
      </c>
      <c r="N360" s="490">
        <f t="shared" si="38"/>
        <v>64</v>
      </c>
      <c r="O360" s="469">
        <f t="shared" si="38"/>
        <v>16</v>
      </c>
      <c r="P360" s="489">
        <f t="shared" si="38"/>
        <v>96</v>
      </c>
      <c r="Q360" s="490">
        <f t="shared" si="38"/>
        <v>40</v>
      </c>
      <c r="R360" s="490">
        <f t="shared" si="38"/>
        <v>64</v>
      </c>
      <c r="S360" s="469">
        <f t="shared" si="38"/>
        <v>0</v>
      </c>
      <c r="T360" s="489">
        <f t="shared" si="38"/>
        <v>48</v>
      </c>
      <c r="U360" s="490">
        <f t="shared" si="38"/>
        <v>40</v>
      </c>
      <c r="V360" s="490">
        <f t="shared" si="38"/>
        <v>48</v>
      </c>
      <c r="W360" s="469">
        <f t="shared" si="38"/>
        <v>24</v>
      </c>
      <c r="X360" s="489">
        <f t="shared" si="38"/>
        <v>80</v>
      </c>
      <c r="Y360" s="490">
        <f t="shared" si="38"/>
        <v>0</v>
      </c>
      <c r="Z360" s="490">
        <f t="shared" si="38"/>
        <v>32</v>
      </c>
      <c r="AA360" s="469">
        <f t="shared" si="38"/>
        <v>88</v>
      </c>
      <c r="AB360" s="489">
        <f t="shared" si="38"/>
        <v>112</v>
      </c>
      <c r="AC360" s="467">
        <f t="shared" si="38"/>
        <v>0</v>
      </c>
      <c r="AD360" s="490">
        <f t="shared" si="38"/>
        <v>24</v>
      </c>
      <c r="AE360" s="469">
        <f t="shared" si="38"/>
        <v>72</v>
      </c>
      <c r="AF360" s="489">
        <f t="shared" si="38"/>
        <v>80</v>
      </c>
      <c r="AG360" s="490">
        <f t="shared" si="38"/>
        <v>16</v>
      </c>
      <c r="AH360" s="490">
        <f t="shared" si="38"/>
        <v>32</v>
      </c>
      <c r="AI360" s="469">
        <f t="shared" si="38"/>
        <v>56</v>
      </c>
      <c r="AJ360" s="489">
        <f t="shared" si="38"/>
        <v>112</v>
      </c>
      <c r="AK360" s="490">
        <f t="shared" si="38"/>
        <v>0</v>
      </c>
      <c r="AL360" s="490">
        <f t="shared" si="38"/>
        <v>8</v>
      </c>
      <c r="AM360" s="469">
        <f t="shared" si="38"/>
        <v>56</v>
      </c>
      <c r="AN360" s="489">
        <f t="shared" si="38"/>
        <v>40</v>
      </c>
      <c r="AO360" s="490">
        <f t="shared" si="38"/>
        <v>0</v>
      </c>
      <c r="AP360" s="490">
        <f t="shared" si="38"/>
        <v>0</v>
      </c>
      <c r="AQ360" s="469">
        <f t="shared" si="38"/>
        <v>26</v>
      </c>
      <c r="AS360" s="266"/>
    </row>
    <row r="361" spans="1:45" ht="18" customHeight="1" thickBot="1" x14ac:dyDescent="0.25">
      <c r="A361" s="583"/>
      <c r="B361" s="584"/>
      <c r="C361" s="585"/>
      <c r="D361" s="755"/>
      <c r="E361" s="743"/>
      <c r="F361" s="637"/>
      <c r="G361" s="758"/>
      <c r="H361" s="743"/>
      <c r="I361" s="743"/>
      <c r="J361" s="743"/>
      <c r="K361" s="637"/>
      <c r="L361" s="615">
        <f>SUM(L360:O360)</f>
        <v>200</v>
      </c>
      <c r="M361" s="616"/>
      <c r="N361" s="616"/>
      <c r="O361" s="616"/>
      <c r="P361" s="615">
        <f>SUM(P360:S360)</f>
        <v>200</v>
      </c>
      <c r="Q361" s="616"/>
      <c r="R361" s="616"/>
      <c r="S361" s="616"/>
      <c r="T361" s="615">
        <f>SUM(T360:W360)</f>
        <v>160</v>
      </c>
      <c r="U361" s="616"/>
      <c r="V361" s="616"/>
      <c r="W361" s="616"/>
      <c r="X361" s="615">
        <f>SUM(X360:AA360)</f>
        <v>200</v>
      </c>
      <c r="Y361" s="616"/>
      <c r="Z361" s="616"/>
      <c r="AA361" s="616"/>
      <c r="AB361" s="615">
        <f>SUM(AB360:AE360)</f>
        <v>208</v>
      </c>
      <c r="AC361" s="616"/>
      <c r="AD361" s="616"/>
      <c r="AE361" s="616"/>
      <c r="AF361" s="615">
        <f>SUM(AF360:AI360)</f>
        <v>184</v>
      </c>
      <c r="AG361" s="616"/>
      <c r="AH361" s="616"/>
      <c r="AI361" s="616"/>
      <c r="AJ361" s="615">
        <f>SUM(AJ360:AM360)</f>
        <v>176</v>
      </c>
      <c r="AK361" s="616"/>
      <c r="AL361" s="616"/>
      <c r="AM361" s="616"/>
      <c r="AN361" s="615">
        <f>SUM(AN360:AQ360)</f>
        <v>66</v>
      </c>
      <c r="AO361" s="616"/>
      <c r="AP361" s="616"/>
      <c r="AQ361" s="617"/>
      <c r="AS361" s="266">
        <f>SUM(L361:AQ361)</f>
        <v>1394</v>
      </c>
    </row>
    <row r="362" spans="1:45" ht="18" customHeight="1" x14ac:dyDescent="0.2">
      <c r="A362" s="583"/>
      <c r="B362" s="584"/>
      <c r="C362" s="585"/>
      <c r="D362" s="618" t="s">
        <v>30</v>
      </c>
      <c r="E362" s="619"/>
      <c r="F362" s="620"/>
      <c r="G362" s="626" t="s">
        <v>31</v>
      </c>
      <c r="H362" s="627"/>
      <c r="I362" s="627"/>
      <c r="J362" s="627"/>
      <c r="K362" s="628"/>
      <c r="L362" s="629">
        <v>3</v>
      </c>
      <c r="M362" s="630"/>
      <c r="N362" s="630"/>
      <c r="O362" s="631"/>
      <c r="P362" s="629">
        <v>2</v>
      </c>
      <c r="Q362" s="630"/>
      <c r="R362" s="630"/>
      <c r="S362" s="631"/>
      <c r="T362" s="629">
        <v>3</v>
      </c>
      <c r="U362" s="630"/>
      <c r="V362" s="630"/>
      <c r="W362" s="631"/>
      <c r="X362" s="629">
        <v>3</v>
      </c>
      <c r="Y362" s="630"/>
      <c r="Z362" s="630"/>
      <c r="AA362" s="631"/>
      <c r="AB362" s="629">
        <v>2</v>
      </c>
      <c r="AC362" s="630"/>
      <c r="AD362" s="630"/>
      <c r="AE362" s="631"/>
      <c r="AF362" s="629">
        <v>4</v>
      </c>
      <c r="AG362" s="630"/>
      <c r="AH362" s="630"/>
      <c r="AI362" s="631"/>
      <c r="AJ362" s="629">
        <v>4</v>
      </c>
      <c r="AK362" s="630"/>
      <c r="AL362" s="630"/>
      <c r="AM362" s="631"/>
      <c r="AN362" s="629">
        <v>0</v>
      </c>
      <c r="AO362" s="630"/>
      <c r="AP362" s="630"/>
      <c r="AQ362" s="631"/>
      <c r="AS362" s="266">
        <f>SUM(L362:AQ362)</f>
        <v>21</v>
      </c>
    </row>
    <row r="363" spans="1:45" ht="18" customHeight="1" x14ac:dyDescent="0.2">
      <c r="A363" s="583"/>
      <c r="B363" s="584"/>
      <c r="C363" s="585"/>
      <c r="D363" s="621"/>
      <c r="E363" s="584"/>
      <c r="F363" s="622"/>
      <c r="G363" s="643" t="s">
        <v>32</v>
      </c>
      <c r="H363" s="644"/>
      <c r="I363" s="644"/>
      <c r="J363" s="644"/>
      <c r="K363" s="645"/>
      <c r="L363" s="647">
        <v>10</v>
      </c>
      <c r="M363" s="648"/>
      <c r="N363" s="648"/>
      <c r="O363" s="649"/>
      <c r="P363" s="647">
        <v>11</v>
      </c>
      <c r="Q363" s="648"/>
      <c r="R363" s="648"/>
      <c r="S363" s="649"/>
      <c r="T363" s="647">
        <v>10</v>
      </c>
      <c r="U363" s="648"/>
      <c r="V363" s="648"/>
      <c r="W363" s="649"/>
      <c r="X363" s="647">
        <v>14</v>
      </c>
      <c r="Y363" s="648"/>
      <c r="Z363" s="648"/>
      <c r="AA363" s="649"/>
      <c r="AB363" s="647">
        <v>18</v>
      </c>
      <c r="AC363" s="648"/>
      <c r="AD363" s="648"/>
      <c r="AE363" s="649"/>
      <c r="AF363" s="647">
        <v>15</v>
      </c>
      <c r="AG363" s="648"/>
      <c r="AH363" s="648"/>
      <c r="AI363" s="649"/>
      <c r="AJ363" s="647">
        <v>15</v>
      </c>
      <c r="AK363" s="648"/>
      <c r="AL363" s="648"/>
      <c r="AM363" s="649"/>
      <c r="AN363" s="647">
        <v>6</v>
      </c>
      <c r="AO363" s="648"/>
      <c r="AP363" s="648"/>
      <c r="AQ363" s="649"/>
      <c r="AS363" s="266">
        <f>SUM(L363:AQ363)</f>
        <v>99</v>
      </c>
    </row>
    <row r="364" spans="1:45" ht="18" customHeight="1" thickBot="1" x14ac:dyDescent="0.25">
      <c r="A364" s="583"/>
      <c r="B364" s="584"/>
      <c r="C364" s="585"/>
      <c r="D364" s="623"/>
      <c r="E364" s="624"/>
      <c r="F364" s="625"/>
      <c r="G364" s="643" t="s">
        <v>68</v>
      </c>
      <c r="H364" s="644"/>
      <c r="I364" s="644"/>
      <c r="J364" s="644"/>
      <c r="K364" s="645"/>
      <c r="L364" s="646">
        <v>26</v>
      </c>
      <c r="M364" s="646"/>
      <c r="N364" s="646"/>
      <c r="O364" s="646"/>
      <c r="P364" s="646">
        <v>25</v>
      </c>
      <c r="Q364" s="646"/>
      <c r="R364" s="646"/>
      <c r="S364" s="646"/>
      <c r="T364" s="606">
        <v>25</v>
      </c>
      <c r="U364" s="607"/>
      <c r="V364" s="607"/>
      <c r="W364" s="608"/>
      <c r="X364" s="646">
        <v>27</v>
      </c>
      <c r="Y364" s="646"/>
      <c r="Z364" s="646"/>
      <c r="AA364" s="646"/>
      <c r="AB364" s="646">
        <v>27</v>
      </c>
      <c r="AC364" s="646"/>
      <c r="AD364" s="646"/>
      <c r="AE364" s="646"/>
      <c r="AF364" s="646">
        <v>28</v>
      </c>
      <c r="AG364" s="646"/>
      <c r="AH364" s="646"/>
      <c r="AI364" s="646"/>
      <c r="AJ364" s="646">
        <v>26</v>
      </c>
      <c r="AK364" s="646"/>
      <c r="AL364" s="646"/>
      <c r="AM364" s="646"/>
      <c r="AN364" s="646">
        <v>26</v>
      </c>
      <c r="AO364" s="646"/>
      <c r="AP364" s="646"/>
      <c r="AQ364" s="646"/>
      <c r="AS364" s="266">
        <f>SUM(L364:AQ364)</f>
        <v>210</v>
      </c>
    </row>
    <row r="365" spans="1:45" ht="18" customHeight="1" x14ac:dyDescent="0.2">
      <c r="A365" s="101"/>
      <c r="B365" s="102"/>
      <c r="C365" s="102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3"/>
      <c r="Z365" s="102"/>
      <c r="AA365" s="102"/>
      <c r="AB365" s="102"/>
      <c r="AC365" s="102"/>
      <c r="AD365" s="98"/>
      <c r="AE365" s="99"/>
      <c r="AF365" s="104"/>
      <c r="AG365" s="102"/>
      <c r="AH365" s="102"/>
      <c r="AI365" s="102"/>
      <c r="AJ365" s="102"/>
      <c r="AK365" s="102"/>
      <c r="AL365" s="102"/>
      <c r="AM365" s="102"/>
      <c r="AN365" s="102"/>
      <c r="AO365" s="102"/>
      <c r="AP365" s="102"/>
      <c r="AQ365" s="105"/>
      <c r="AS365" s="266"/>
    </row>
    <row r="366" spans="1:45" ht="18" customHeight="1" x14ac:dyDescent="0.2">
      <c r="A366" s="106" t="s">
        <v>64</v>
      </c>
      <c r="B366" s="41"/>
      <c r="C366" s="107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8"/>
      <c r="R366" s="8"/>
      <c r="S366" s="8"/>
      <c r="T366" s="8"/>
      <c r="U366" s="8"/>
      <c r="V366" s="8"/>
      <c r="W366" s="8"/>
      <c r="X366" s="9"/>
      <c r="Y366" s="9"/>
      <c r="Z366" s="9"/>
      <c r="AA366" s="9"/>
      <c r="AB366" s="8"/>
      <c r="AC366" s="8"/>
      <c r="AD366" s="39"/>
      <c r="AE366" s="97"/>
      <c r="AF366" s="668" t="s">
        <v>328</v>
      </c>
      <c r="AG366" s="669"/>
      <c r="AH366" s="669"/>
      <c r="AI366" s="669"/>
      <c r="AJ366" s="669"/>
      <c r="AK366" s="669"/>
      <c r="AL366" s="669"/>
      <c r="AM366" s="669"/>
      <c r="AN366" s="669"/>
      <c r="AO366" s="669"/>
      <c r="AP366" s="669"/>
      <c r="AQ366" s="670"/>
      <c r="AS366" s="266"/>
    </row>
    <row r="367" spans="1:45" ht="18" customHeight="1" x14ac:dyDescent="0.2">
      <c r="A367" s="108"/>
      <c r="B367" s="107" t="s">
        <v>322</v>
      </c>
      <c r="C367" s="107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8"/>
      <c r="R367" s="8"/>
      <c r="S367" s="8"/>
      <c r="T367" s="8"/>
      <c r="U367" s="8"/>
      <c r="V367" s="8"/>
      <c r="W367" s="8"/>
      <c r="X367" s="9"/>
      <c r="Y367" s="9"/>
      <c r="Z367" s="9"/>
      <c r="AA367" s="9"/>
      <c r="AB367" s="8"/>
      <c r="AC367" s="8"/>
      <c r="AD367" s="39"/>
      <c r="AE367" s="97"/>
      <c r="AF367" s="28"/>
      <c r="AG367" s="8"/>
      <c r="AH367" s="9"/>
      <c r="AI367" s="9"/>
      <c r="AJ367" s="39"/>
      <c r="AK367" s="39"/>
      <c r="AL367" s="39"/>
      <c r="AM367" s="39"/>
      <c r="AN367" s="39"/>
      <c r="AO367" s="10"/>
      <c r="AP367" s="10"/>
      <c r="AQ367" s="27"/>
      <c r="AS367" s="266"/>
    </row>
    <row r="368" spans="1:45" ht="18" customHeight="1" x14ac:dyDescent="0.2">
      <c r="A368" s="108"/>
      <c r="B368" s="320" t="s">
        <v>185</v>
      </c>
      <c r="C368" s="320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8"/>
      <c r="R368" s="8"/>
      <c r="S368" s="8"/>
      <c r="T368" s="8"/>
      <c r="U368" s="8"/>
      <c r="V368" s="8"/>
      <c r="W368" s="8"/>
      <c r="X368" s="9"/>
      <c r="Y368" s="9"/>
      <c r="Z368" s="9"/>
      <c r="AA368" s="9"/>
      <c r="AB368" s="8"/>
      <c r="AC368" s="8"/>
      <c r="AD368" s="39"/>
      <c r="AE368" s="97"/>
      <c r="AF368" s="28"/>
      <c r="AG368" s="47" t="s">
        <v>33</v>
      </c>
      <c r="AH368" s="7"/>
      <c r="AI368" s="9"/>
      <c r="AJ368" s="39"/>
      <c r="AK368" s="39"/>
      <c r="AL368" s="39"/>
      <c r="AM368" s="39"/>
      <c r="AN368" s="39"/>
      <c r="AO368" s="10"/>
      <c r="AP368" s="10"/>
      <c r="AQ368" s="27"/>
      <c r="AS368" s="266"/>
    </row>
    <row r="369" spans="1:45" ht="18" customHeight="1" x14ac:dyDescent="0.2">
      <c r="A369" s="108"/>
      <c r="B369" s="320" t="s">
        <v>125</v>
      </c>
      <c r="C369" s="32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8"/>
      <c r="R369" s="8"/>
      <c r="S369" s="8"/>
      <c r="T369" s="8"/>
      <c r="U369" s="8"/>
      <c r="V369" s="8"/>
      <c r="W369" s="8"/>
      <c r="X369" s="9"/>
      <c r="Y369" s="9"/>
      <c r="Z369" s="9"/>
      <c r="AA369" s="9"/>
      <c r="AB369" s="39"/>
      <c r="AC369" s="39"/>
      <c r="AD369" s="39"/>
      <c r="AE369" s="97"/>
      <c r="AF369" s="96"/>
      <c r="AG369" s="71" t="s">
        <v>34</v>
      </c>
      <c r="AH369" s="71" t="s">
        <v>35</v>
      </c>
      <c r="AI369" s="7"/>
      <c r="AJ369" s="11"/>
      <c r="AK369" s="109"/>
      <c r="AL369" s="39"/>
      <c r="AM369" s="39"/>
      <c r="AN369" s="109"/>
      <c r="AO369" s="109"/>
      <c r="AP369" s="109"/>
      <c r="AQ369" s="97"/>
      <c r="AS369" s="266"/>
    </row>
    <row r="370" spans="1:45" ht="18" customHeight="1" x14ac:dyDescent="0.2">
      <c r="A370" s="108"/>
      <c r="B370" s="320" t="s">
        <v>307</v>
      </c>
      <c r="C370" s="291"/>
      <c r="D370" s="291"/>
      <c r="E370" s="60"/>
      <c r="F370" s="60"/>
      <c r="G370" s="60"/>
      <c r="H370" s="45"/>
      <c r="I370" s="44"/>
      <c r="J370" s="44"/>
      <c r="K370" s="44"/>
      <c r="L370" s="44"/>
      <c r="M370" s="44"/>
      <c r="N370" s="44"/>
      <c r="O370" s="44"/>
      <c r="P370" s="44"/>
      <c r="Q370" s="44"/>
      <c r="R370" s="26"/>
      <c r="S370" s="26"/>
      <c r="T370" s="26"/>
      <c r="U370" s="26"/>
      <c r="V370" s="26"/>
      <c r="W370" s="26"/>
      <c r="X370" s="26"/>
      <c r="Y370" s="26"/>
      <c r="Z370" s="39"/>
      <c r="AA370" s="26"/>
      <c r="AB370" s="39"/>
      <c r="AC370" s="39"/>
      <c r="AD370" s="39"/>
      <c r="AE370" s="97"/>
      <c r="AF370" s="96"/>
      <c r="AG370" s="70" t="s">
        <v>36</v>
      </c>
      <c r="AH370" s="70" t="s">
        <v>37</v>
      </c>
      <c r="AI370" s="72"/>
      <c r="AJ370" s="9"/>
      <c r="AK370" s="39"/>
      <c r="AL370" s="39"/>
      <c r="AM370" s="39"/>
      <c r="AN370" s="39"/>
      <c r="AO370" s="39"/>
      <c r="AP370" s="39"/>
      <c r="AQ370" s="110"/>
      <c r="AS370" s="266"/>
    </row>
    <row r="371" spans="1:45" ht="18" customHeight="1" x14ac:dyDescent="0.2">
      <c r="A371" s="108"/>
      <c r="B371" s="348" t="s">
        <v>308</v>
      </c>
      <c r="C371" s="348"/>
      <c r="D371" s="348"/>
      <c r="E371" s="348"/>
      <c r="F371" s="348"/>
      <c r="G371" s="348"/>
      <c r="H371" s="348"/>
      <c r="I371" s="45"/>
      <c r="J371" s="45"/>
      <c r="K371" s="45"/>
      <c r="L371" s="45"/>
      <c r="M371" s="46"/>
      <c r="N371" s="45"/>
      <c r="O371" s="45"/>
      <c r="P371" s="45"/>
      <c r="Q371" s="45"/>
      <c r="R371" s="45"/>
      <c r="S371" s="12"/>
      <c r="T371" s="12"/>
      <c r="U371" s="12"/>
      <c r="V371" s="12"/>
      <c r="W371" s="8"/>
      <c r="X371" s="8"/>
      <c r="Y371" s="8"/>
      <c r="Z371" s="39"/>
      <c r="AA371" s="8"/>
      <c r="AB371" s="39"/>
      <c r="AC371" s="39"/>
      <c r="AD371" s="39"/>
      <c r="AE371" s="97"/>
      <c r="AF371" s="96"/>
      <c r="AG371" s="71" t="s">
        <v>12</v>
      </c>
      <c r="AH371" s="76" t="s">
        <v>38</v>
      </c>
      <c r="AI371" s="73"/>
      <c r="AJ371" s="26"/>
      <c r="AK371" s="39"/>
      <c r="AL371" s="39"/>
      <c r="AM371" s="39"/>
      <c r="AN371" s="39"/>
      <c r="AO371" s="39"/>
      <c r="AP371" s="39"/>
      <c r="AQ371" s="97"/>
      <c r="AS371" s="266"/>
    </row>
    <row r="372" spans="1:45" ht="18" customHeight="1" x14ac:dyDescent="0.2">
      <c r="A372" s="108"/>
      <c r="B372" s="350" t="s">
        <v>323</v>
      </c>
      <c r="C372" s="107"/>
      <c r="D372" s="45"/>
      <c r="E372" s="45"/>
      <c r="F372" s="45"/>
      <c r="G372" s="45"/>
      <c r="H372" s="43"/>
      <c r="I372" s="43"/>
      <c r="J372" s="43"/>
      <c r="K372" s="43"/>
      <c r="L372" s="43"/>
      <c r="M372" s="43"/>
      <c r="N372" s="43"/>
      <c r="O372" s="43"/>
      <c r="P372" s="43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39"/>
      <c r="AC372" s="39"/>
      <c r="AD372" s="39"/>
      <c r="AE372" s="97"/>
      <c r="AF372" s="96"/>
      <c r="AG372" s="71" t="s">
        <v>39</v>
      </c>
      <c r="AH372" s="71" t="s">
        <v>40</v>
      </c>
      <c r="AI372" s="72"/>
      <c r="AJ372" s="8"/>
      <c r="AK372" s="39"/>
      <c r="AL372" s="39"/>
      <c r="AM372" s="39"/>
      <c r="AN372" s="39"/>
      <c r="AO372" s="39"/>
      <c r="AP372" s="39"/>
      <c r="AQ372" s="97"/>
      <c r="AS372" s="266"/>
    </row>
    <row r="373" spans="1:45" ht="18" customHeight="1" x14ac:dyDescent="0.2">
      <c r="A373" s="108"/>
      <c r="B373" s="350" t="s">
        <v>324</v>
      </c>
      <c r="C373" s="141"/>
      <c r="D373" s="45"/>
      <c r="E373" s="45"/>
      <c r="F373" s="45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8"/>
      <c r="R373" s="8"/>
      <c r="S373" s="8"/>
      <c r="T373" s="8"/>
      <c r="U373" s="8"/>
      <c r="V373" s="8"/>
      <c r="W373" s="8"/>
      <c r="X373" s="9"/>
      <c r="Y373" s="9"/>
      <c r="Z373" s="9"/>
      <c r="AA373" s="9"/>
      <c r="AB373" s="39"/>
      <c r="AC373" s="39"/>
      <c r="AD373" s="39"/>
      <c r="AE373" s="97"/>
      <c r="AF373" s="96"/>
      <c r="AG373" s="71" t="s">
        <v>41</v>
      </c>
      <c r="AH373" s="71" t="s">
        <v>42</v>
      </c>
      <c r="AI373" s="72"/>
      <c r="AJ373" s="8"/>
      <c r="AK373" s="39"/>
      <c r="AL373" s="39"/>
      <c r="AM373" s="39"/>
      <c r="AN373" s="39"/>
      <c r="AO373" s="39"/>
      <c r="AP373" s="39"/>
      <c r="AQ373" s="97"/>
      <c r="AS373" s="266"/>
    </row>
    <row r="374" spans="1:45" ht="18" customHeight="1" x14ac:dyDescent="0.2">
      <c r="A374" s="108"/>
      <c r="B374" s="349" t="s">
        <v>325</v>
      </c>
      <c r="C374" s="320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8"/>
      <c r="R374" s="8"/>
      <c r="S374" s="8"/>
      <c r="T374" s="8"/>
      <c r="U374" s="8"/>
      <c r="V374" s="8"/>
      <c r="W374" s="8"/>
      <c r="X374" s="9"/>
      <c r="Y374" s="9"/>
      <c r="Z374" s="9"/>
      <c r="AA374" s="9"/>
      <c r="AB374" s="39"/>
      <c r="AC374" s="39"/>
      <c r="AD374" s="39"/>
      <c r="AE374" s="97"/>
      <c r="AF374" s="96"/>
      <c r="AG374" s="70" t="s">
        <v>43</v>
      </c>
      <c r="AH374" s="70" t="s">
        <v>44</v>
      </c>
      <c r="AI374" s="72"/>
      <c r="AJ374" s="9"/>
      <c r="AK374" s="39"/>
      <c r="AL374" s="39"/>
      <c r="AM374" s="39"/>
      <c r="AN374" s="39"/>
      <c r="AO374" s="39"/>
      <c r="AP374" s="39"/>
      <c r="AQ374" s="97"/>
      <c r="AS374" s="266"/>
    </row>
    <row r="375" spans="1:45" ht="18" customHeight="1" x14ac:dyDescent="0.2">
      <c r="A375" s="108"/>
      <c r="AE375" s="97"/>
      <c r="AF375" s="96"/>
      <c r="AG375" s="111"/>
      <c r="AH375" s="70" t="s">
        <v>67</v>
      </c>
      <c r="AI375" s="72"/>
      <c r="AJ375" s="9"/>
      <c r="AK375" s="39"/>
      <c r="AL375" s="39"/>
      <c r="AM375" s="39"/>
      <c r="AN375" s="39"/>
      <c r="AO375" s="39"/>
      <c r="AP375" s="39"/>
      <c r="AQ375" s="97"/>
      <c r="AS375" s="266"/>
    </row>
    <row r="376" spans="1:45" ht="18" customHeight="1" thickBot="1" x14ac:dyDescent="0.25">
      <c r="A376" s="112"/>
      <c r="B376" s="13"/>
      <c r="C376" s="140"/>
      <c r="D376" s="13"/>
      <c r="E376" s="14"/>
      <c r="F376" s="14"/>
      <c r="G376" s="14"/>
      <c r="H376" s="14"/>
      <c r="I376" s="14"/>
      <c r="J376" s="14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5"/>
      <c r="Y376" s="38"/>
      <c r="Z376" s="113"/>
      <c r="AA376" s="113"/>
      <c r="AB376" s="113"/>
      <c r="AC376" s="113"/>
      <c r="AD376" s="38"/>
      <c r="AE376" s="74"/>
      <c r="AF376" s="672" t="s">
        <v>300</v>
      </c>
      <c r="AG376" s="673"/>
      <c r="AH376" s="674"/>
      <c r="AI376" s="674"/>
      <c r="AJ376" s="674"/>
      <c r="AK376" s="674"/>
      <c r="AL376" s="674"/>
      <c r="AM376" s="674"/>
      <c r="AN376" s="674"/>
      <c r="AO376" s="674"/>
      <c r="AP376" s="674"/>
      <c r="AQ376" s="675"/>
      <c r="AS376" s="266"/>
    </row>
    <row r="377" spans="1:45" ht="18" customHeight="1" x14ac:dyDescent="0.2">
      <c r="A377" s="497"/>
      <c r="B377" s="498"/>
      <c r="C377" s="499"/>
      <c r="D377" s="500" t="str">
        <f>D332</f>
        <v>PLAN  STUDIÓW  NR  VII</v>
      </c>
      <c r="E377" s="501"/>
      <c r="F377" s="501"/>
      <c r="G377" s="501"/>
      <c r="H377" s="501"/>
      <c r="I377" s="501"/>
      <c r="J377" s="501"/>
      <c r="K377" s="501"/>
      <c r="L377" s="501"/>
      <c r="M377" s="501"/>
      <c r="N377" s="501"/>
      <c r="O377" s="501"/>
      <c r="P377" s="501"/>
      <c r="Q377" s="501"/>
      <c r="R377" s="501"/>
      <c r="S377" s="501"/>
      <c r="T377" s="501"/>
      <c r="U377" s="501"/>
      <c r="V377" s="501"/>
      <c r="W377" s="501"/>
      <c r="X377" s="501"/>
      <c r="Y377" s="501"/>
      <c r="Z377" s="501"/>
      <c r="AA377" s="501"/>
      <c r="AB377" s="502"/>
      <c r="AC377" s="502"/>
      <c r="AD377" s="502"/>
      <c r="AE377" s="503"/>
      <c r="AF377" s="386"/>
      <c r="AG377" s="387"/>
      <c r="AH377" s="387"/>
      <c r="AI377" s="387"/>
      <c r="AJ377" s="387"/>
      <c r="AK377" s="387"/>
      <c r="AL377" s="387"/>
      <c r="AM377" s="387"/>
      <c r="AN377" s="387"/>
      <c r="AO377" s="387"/>
      <c r="AP377" s="387"/>
      <c r="AQ377" s="388"/>
      <c r="AS377" s="266"/>
    </row>
    <row r="378" spans="1:45" ht="18" customHeight="1" x14ac:dyDescent="0.2">
      <c r="A378" s="508" t="s">
        <v>190</v>
      </c>
      <c r="B378" s="509"/>
      <c r="C378" s="510"/>
      <c r="D378" s="504"/>
      <c r="E378" s="505"/>
      <c r="F378" s="505"/>
      <c r="G378" s="505"/>
      <c r="H378" s="505"/>
      <c r="I378" s="505"/>
      <c r="J378" s="505"/>
      <c r="K378" s="505"/>
      <c r="L378" s="505"/>
      <c r="M378" s="505"/>
      <c r="N378" s="505"/>
      <c r="O378" s="505"/>
      <c r="P378" s="505"/>
      <c r="Q378" s="505"/>
      <c r="R378" s="505"/>
      <c r="S378" s="505"/>
      <c r="T378" s="505"/>
      <c r="U378" s="505"/>
      <c r="V378" s="505"/>
      <c r="W378" s="505"/>
      <c r="X378" s="505"/>
      <c r="Y378" s="505"/>
      <c r="Z378" s="505"/>
      <c r="AA378" s="505"/>
      <c r="AB378" s="506"/>
      <c r="AC378" s="506"/>
      <c r="AD378" s="506"/>
      <c r="AE378" s="507"/>
      <c r="AF378" s="123"/>
      <c r="AG378" s="124"/>
      <c r="AH378" s="124"/>
      <c r="AI378" s="124"/>
      <c r="AJ378" s="124"/>
      <c r="AK378" s="124"/>
      <c r="AL378" s="124"/>
      <c r="AM378" s="124"/>
      <c r="AN378" s="124"/>
      <c r="AO378" s="124"/>
      <c r="AP378" s="124"/>
      <c r="AQ378" s="125"/>
      <c r="AS378" s="266"/>
    </row>
    <row r="379" spans="1:45" ht="18" customHeight="1" x14ac:dyDescent="0.2">
      <c r="A379" s="508" t="s">
        <v>293</v>
      </c>
      <c r="B379" s="511"/>
      <c r="C379" s="512"/>
      <c r="D379" s="176"/>
      <c r="E379" s="177"/>
      <c r="F379" s="177"/>
      <c r="G379" s="177"/>
      <c r="H379" s="178"/>
      <c r="I379" s="177"/>
      <c r="J379" s="177"/>
      <c r="K379" s="177"/>
      <c r="L379" s="175"/>
      <c r="M379" s="304"/>
      <c r="N379" s="304"/>
      <c r="O379" s="304"/>
      <c r="P379" s="304"/>
      <c r="Q379" s="304"/>
      <c r="R379" s="304"/>
      <c r="S379" s="304"/>
      <c r="T379" s="304"/>
      <c r="U379" s="304"/>
      <c r="V379" s="304"/>
      <c r="W379" s="304"/>
      <c r="X379" s="304"/>
      <c r="Y379" s="304"/>
      <c r="Z379" s="304"/>
      <c r="AA379" s="304"/>
      <c r="AB379" s="305"/>
      <c r="AC379" s="305"/>
      <c r="AD379" s="305"/>
      <c r="AE379" s="305"/>
      <c r="AF379" s="123"/>
      <c r="AG379" s="124"/>
      <c r="AH379" s="124"/>
      <c r="AI379" s="124"/>
      <c r="AJ379" s="124"/>
      <c r="AK379" s="124"/>
      <c r="AL379" s="124"/>
      <c r="AM379" s="124"/>
      <c r="AN379" s="124"/>
      <c r="AO379" s="124"/>
      <c r="AP379" s="124"/>
      <c r="AQ379" s="125"/>
      <c r="AS379" s="266"/>
    </row>
    <row r="380" spans="1:45" ht="18" customHeight="1" x14ac:dyDescent="0.2">
      <c r="A380" s="508"/>
      <c r="B380" s="509"/>
      <c r="C380" s="510"/>
      <c r="D380" s="176" t="s">
        <v>188</v>
      </c>
      <c r="E380" s="177"/>
      <c r="F380" s="177"/>
      <c r="G380" s="177"/>
      <c r="H380" s="178" t="s">
        <v>338</v>
      </c>
      <c r="I380" s="177"/>
      <c r="J380" s="177"/>
      <c r="K380" s="177"/>
      <c r="L380" s="175"/>
      <c r="M380" s="304"/>
      <c r="N380" s="304"/>
      <c r="O380" s="304"/>
      <c r="P380" s="304"/>
      <c r="Q380" s="304"/>
      <c r="R380" s="304"/>
      <c r="S380" s="304"/>
      <c r="T380" s="304"/>
      <c r="U380" s="304"/>
      <c r="V380" s="304"/>
      <c r="W380" s="304"/>
      <c r="X380" s="304"/>
      <c r="Y380" s="127"/>
      <c r="Z380" s="126"/>
      <c r="AA380" s="126"/>
      <c r="AB380" s="128"/>
      <c r="AC380" s="126"/>
      <c r="AD380" s="126"/>
      <c r="AE380" s="126"/>
      <c r="AF380" s="129"/>
      <c r="AG380" s="130"/>
      <c r="AH380" s="130"/>
      <c r="AI380" s="130"/>
      <c r="AJ380" s="130"/>
      <c r="AK380" s="130"/>
      <c r="AL380" s="130"/>
      <c r="AM380" s="130"/>
      <c r="AN380" s="130"/>
      <c r="AO380" s="130"/>
      <c r="AP380" s="130"/>
      <c r="AQ380" s="131"/>
      <c r="AS380" s="266"/>
    </row>
    <row r="381" spans="1:45" ht="18" customHeight="1" x14ac:dyDescent="0.2">
      <c r="A381" s="548" t="s">
        <v>69</v>
      </c>
      <c r="B381" s="509"/>
      <c r="C381" s="510"/>
      <c r="D381" s="126" t="s">
        <v>72</v>
      </c>
      <c r="E381" s="358"/>
      <c r="F381" s="358"/>
      <c r="G381" s="358"/>
      <c r="H381" s="127" t="s">
        <v>121</v>
      </c>
      <c r="I381" s="127"/>
      <c r="J381" s="128"/>
      <c r="K381" s="296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6"/>
      <c r="AA381" s="126"/>
      <c r="AB381" s="128"/>
      <c r="AC381" s="294"/>
      <c r="AD381" s="294"/>
      <c r="AE381" s="294"/>
      <c r="AF381" s="129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1"/>
      <c r="AS381" s="266"/>
    </row>
    <row r="382" spans="1:45" ht="18" customHeight="1" x14ac:dyDescent="0.2">
      <c r="A382" s="549" t="s">
        <v>123</v>
      </c>
      <c r="B382" s="550"/>
      <c r="C382" s="551"/>
      <c r="D382" s="126" t="s">
        <v>71</v>
      </c>
      <c r="E382" s="358"/>
      <c r="F382" s="358"/>
      <c r="G382" s="126"/>
      <c r="H382" s="127" t="s">
        <v>122</v>
      </c>
      <c r="I382" s="127"/>
      <c r="J382" s="128"/>
      <c r="K382" s="127"/>
      <c r="L382" s="127"/>
      <c r="M382" s="124"/>
      <c r="N382" s="296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6"/>
      <c r="AA382" s="126"/>
      <c r="AB382" s="128"/>
      <c r="AC382" s="294"/>
      <c r="AD382" s="294"/>
      <c r="AE382" s="294"/>
      <c r="AF382" s="650" t="s">
        <v>336</v>
      </c>
      <c r="AG382" s="651"/>
      <c r="AH382" s="651"/>
      <c r="AI382" s="651"/>
      <c r="AJ382" s="651"/>
      <c r="AK382" s="651"/>
      <c r="AL382" s="651"/>
      <c r="AM382" s="651"/>
      <c r="AN382" s="651"/>
      <c r="AO382" s="651"/>
      <c r="AP382" s="651"/>
      <c r="AQ382" s="652"/>
      <c r="AS382" s="266"/>
    </row>
    <row r="383" spans="1:45" ht="18" customHeight="1" x14ac:dyDescent="0.2">
      <c r="A383" s="548" t="s">
        <v>65</v>
      </c>
      <c r="B383" s="509"/>
      <c r="C383" s="510"/>
      <c r="D383" s="126" t="s">
        <v>0</v>
      </c>
      <c r="E383" s="126"/>
      <c r="F383" s="126"/>
      <c r="G383" s="126"/>
      <c r="H383" s="127" t="s">
        <v>73</v>
      </c>
      <c r="I383" s="127"/>
      <c r="J383" s="128"/>
      <c r="K383" s="127"/>
      <c r="L383" s="127"/>
      <c r="M383" s="127"/>
      <c r="N383" s="296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6"/>
      <c r="AA383" s="126"/>
      <c r="AB383" s="128"/>
      <c r="AC383" s="126"/>
      <c r="AD383" s="126"/>
      <c r="AE383" s="126"/>
      <c r="AF383" s="650" t="s">
        <v>337</v>
      </c>
      <c r="AG383" s="651"/>
      <c r="AH383" s="651"/>
      <c r="AI383" s="651"/>
      <c r="AJ383" s="651"/>
      <c r="AK383" s="651"/>
      <c r="AL383" s="651"/>
      <c r="AM383" s="651"/>
      <c r="AN383" s="651"/>
      <c r="AO383" s="651"/>
      <c r="AP383" s="651"/>
      <c r="AQ383" s="652"/>
      <c r="AS383" s="266"/>
    </row>
    <row r="384" spans="1:45" ht="18" customHeight="1" thickBot="1" x14ac:dyDescent="0.25">
      <c r="A384" s="702"/>
      <c r="B384" s="703"/>
      <c r="C384" s="704"/>
      <c r="D384" s="132"/>
      <c r="E384" s="126"/>
      <c r="F384" s="126"/>
      <c r="G384" s="126"/>
      <c r="H384" s="127"/>
      <c r="I384" s="127"/>
      <c r="J384" s="128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6"/>
      <c r="AA384" s="34"/>
      <c r="AB384" s="35"/>
      <c r="AC384" s="82"/>
      <c r="AD384" s="82"/>
      <c r="AE384" s="82"/>
      <c r="AF384" s="389"/>
      <c r="AG384" s="134"/>
      <c r="AH384" s="134"/>
      <c r="AI384" s="134"/>
      <c r="AJ384" s="134"/>
      <c r="AK384" s="134"/>
      <c r="AL384" s="134"/>
      <c r="AM384" s="134"/>
      <c r="AN384" s="134"/>
      <c r="AO384" s="134"/>
      <c r="AP384" s="134"/>
      <c r="AQ384" s="390"/>
      <c r="AS384" s="266"/>
    </row>
    <row r="385" spans="1:45" ht="18" customHeight="1" thickBot="1" x14ac:dyDescent="0.25">
      <c r="A385" s="136"/>
      <c r="B385" s="136"/>
      <c r="C385" s="136"/>
      <c r="D385" s="287"/>
      <c r="E385" s="287"/>
      <c r="F385" s="287"/>
      <c r="G385" s="287"/>
      <c r="H385" s="287"/>
      <c r="I385" s="287"/>
      <c r="J385" s="287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8"/>
      <c r="AA385" s="138"/>
      <c r="AB385" s="139"/>
      <c r="AC385" s="139"/>
      <c r="AD385" s="139"/>
      <c r="AE385" s="139"/>
      <c r="AF385" s="139"/>
      <c r="AG385" s="139"/>
      <c r="AH385" s="139"/>
      <c r="AI385" s="139"/>
      <c r="AJ385" s="139"/>
      <c r="AK385" s="139"/>
      <c r="AL385" s="139"/>
      <c r="AM385" s="139"/>
      <c r="AN385" s="139"/>
      <c r="AO385" s="139"/>
      <c r="AP385" s="287"/>
      <c r="AQ385" s="287"/>
      <c r="AS385" s="266"/>
    </row>
    <row r="386" spans="1:45" ht="18" customHeight="1" x14ac:dyDescent="0.2">
      <c r="A386" s="653" t="s">
        <v>46</v>
      </c>
      <c r="B386" s="656" t="s">
        <v>2</v>
      </c>
      <c r="C386" s="657"/>
      <c r="D386" s="532" t="s">
        <v>3</v>
      </c>
      <c r="E386" s="533"/>
      <c r="F386" s="534"/>
      <c r="G386" s="540" t="s">
        <v>4</v>
      </c>
      <c r="H386" s="539"/>
      <c r="I386" s="539"/>
      <c r="J386" s="539"/>
      <c r="K386" s="539"/>
      <c r="L386" s="540" t="s">
        <v>56</v>
      </c>
      <c r="M386" s="541"/>
      <c r="N386" s="541"/>
      <c r="O386" s="541"/>
      <c r="P386" s="541"/>
      <c r="Q386" s="541"/>
      <c r="R386" s="541"/>
      <c r="S386" s="541"/>
      <c r="T386" s="541"/>
      <c r="U386" s="541"/>
      <c r="V386" s="541"/>
      <c r="W386" s="541"/>
      <c r="X386" s="541"/>
      <c r="Y386" s="541"/>
      <c r="Z386" s="541"/>
      <c r="AA386" s="541"/>
      <c r="AB386" s="541"/>
      <c r="AC386" s="541"/>
      <c r="AD386" s="541"/>
      <c r="AE386" s="541"/>
      <c r="AF386" s="541"/>
      <c r="AG386" s="541"/>
      <c r="AH386" s="541"/>
      <c r="AI386" s="541"/>
      <c r="AJ386" s="541"/>
      <c r="AK386" s="541"/>
      <c r="AL386" s="541"/>
      <c r="AM386" s="541"/>
      <c r="AN386" s="541"/>
      <c r="AO386" s="541"/>
      <c r="AP386" s="541"/>
      <c r="AQ386" s="542"/>
      <c r="AS386" s="266"/>
    </row>
    <row r="387" spans="1:45" ht="18" customHeight="1" x14ac:dyDescent="0.2">
      <c r="A387" s="654"/>
      <c r="B387" s="658"/>
      <c r="C387" s="659"/>
      <c r="D387" s="535"/>
      <c r="E387" s="536"/>
      <c r="F387" s="537"/>
      <c r="G387" s="684" t="s">
        <v>6</v>
      </c>
      <c r="H387" s="521" t="s">
        <v>7</v>
      </c>
      <c r="I387" s="521"/>
      <c r="J387" s="521"/>
      <c r="K387" s="575"/>
      <c r="L387" s="543" t="s">
        <v>23</v>
      </c>
      <c r="M387" s="521"/>
      <c r="N387" s="521"/>
      <c r="O387" s="544"/>
      <c r="P387" s="543" t="s">
        <v>24</v>
      </c>
      <c r="Q387" s="521"/>
      <c r="R387" s="521"/>
      <c r="S387" s="544"/>
      <c r="T387" s="545" t="s">
        <v>25</v>
      </c>
      <c r="U387" s="546"/>
      <c r="V387" s="546"/>
      <c r="W387" s="547"/>
      <c r="X387" s="545" t="s">
        <v>26</v>
      </c>
      <c r="Y387" s="546"/>
      <c r="Z387" s="546"/>
      <c r="AA387" s="547"/>
      <c r="AB387" s="545" t="s">
        <v>27</v>
      </c>
      <c r="AC387" s="546"/>
      <c r="AD387" s="546"/>
      <c r="AE387" s="547"/>
      <c r="AF387" s="545" t="s">
        <v>28</v>
      </c>
      <c r="AG387" s="546"/>
      <c r="AH387" s="546"/>
      <c r="AI387" s="547"/>
      <c r="AJ387" s="545" t="s">
        <v>29</v>
      </c>
      <c r="AK387" s="546"/>
      <c r="AL387" s="546"/>
      <c r="AM387" s="547"/>
      <c r="AN387" s="543" t="s">
        <v>109</v>
      </c>
      <c r="AO387" s="521"/>
      <c r="AP387" s="521"/>
      <c r="AQ387" s="544"/>
      <c r="AS387" s="266"/>
    </row>
    <row r="388" spans="1:45" ht="18" customHeight="1" x14ac:dyDescent="0.2">
      <c r="A388" s="654"/>
      <c r="B388" s="658"/>
      <c r="C388" s="659"/>
      <c r="D388" s="513" t="s">
        <v>8</v>
      </c>
      <c r="E388" s="515" t="s">
        <v>9</v>
      </c>
      <c r="F388" s="518" t="s">
        <v>68</v>
      </c>
      <c r="G388" s="592"/>
      <c r="H388" s="521" t="s">
        <v>10</v>
      </c>
      <c r="I388" s="521" t="s">
        <v>11</v>
      </c>
      <c r="J388" s="521" t="s">
        <v>12</v>
      </c>
      <c r="K388" s="575" t="s">
        <v>62</v>
      </c>
      <c r="L388" s="784" t="s">
        <v>342</v>
      </c>
      <c r="M388" s="785"/>
      <c r="N388" s="785"/>
      <c r="O388" s="785"/>
      <c r="P388" s="785"/>
      <c r="Q388" s="785"/>
      <c r="R388" s="785"/>
      <c r="S388" s="785"/>
      <c r="T388" s="785"/>
      <c r="U388" s="785"/>
      <c r="V388" s="785"/>
      <c r="W388" s="785"/>
      <c r="X388" s="785"/>
      <c r="Y388" s="785"/>
      <c r="Z388" s="785"/>
      <c r="AA388" s="785"/>
      <c r="AB388" s="785"/>
      <c r="AC388" s="785"/>
      <c r="AD388" s="785"/>
      <c r="AE388" s="785"/>
      <c r="AF388" s="785"/>
      <c r="AG388" s="785"/>
      <c r="AH388" s="785"/>
      <c r="AI388" s="785"/>
      <c r="AJ388" s="785"/>
      <c r="AK388" s="785"/>
      <c r="AL388" s="785"/>
      <c r="AM388" s="785"/>
      <c r="AN388" s="785"/>
      <c r="AO388" s="785"/>
      <c r="AP388" s="785"/>
      <c r="AQ388" s="786"/>
      <c r="AS388" s="266"/>
    </row>
    <row r="389" spans="1:45" ht="18" customHeight="1" x14ac:dyDescent="0.2">
      <c r="A389" s="654"/>
      <c r="B389" s="658"/>
      <c r="C389" s="659"/>
      <c r="D389" s="513"/>
      <c r="E389" s="516"/>
      <c r="F389" s="519"/>
      <c r="G389" s="592"/>
      <c r="H389" s="521"/>
      <c r="I389" s="521"/>
      <c r="J389" s="521"/>
      <c r="K389" s="575"/>
      <c r="L389" s="567" t="s">
        <v>10</v>
      </c>
      <c r="M389" s="555" t="s">
        <v>11</v>
      </c>
      <c r="N389" s="557" t="s">
        <v>13</v>
      </c>
      <c r="O389" s="565" t="s">
        <v>66</v>
      </c>
      <c r="P389" s="567" t="s">
        <v>10</v>
      </c>
      <c r="Q389" s="555" t="s">
        <v>11</v>
      </c>
      <c r="R389" s="557" t="s">
        <v>13</v>
      </c>
      <c r="S389" s="565" t="s">
        <v>66</v>
      </c>
      <c r="T389" s="567" t="s">
        <v>10</v>
      </c>
      <c r="U389" s="555" t="s">
        <v>11</v>
      </c>
      <c r="V389" s="557" t="s">
        <v>13</v>
      </c>
      <c r="W389" s="565" t="s">
        <v>66</v>
      </c>
      <c r="X389" s="567" t="s">
        <v>10</v>
      </c>
      <c r="Y389" s="555" t="s">
        <v>11</v>
      </c>
      <c r="Z389" s="557" t="s">
        <v>13</v>
      </c>
      <c r="AA389" s="565" t="s">
        <v>66</v>
      </c>
      <c r="AB389" s="567" t="s">
        <v>10</v>
      </c>
      <c r="AC389" s="555" t="s">
        <v>11</v>
      </c>
      <c r="AD389" s="557" t="s">
        <v>13</v>
      </c>
      <c r="AE389" s="565" t="s">
        <v>66</v>
      </c>
      <c r="AF389" s="567" t="s">
        <v>10</v>
      </c>
      <c r="AG389" s="555" t="s">
        <v>11</v>
      </c>
      <c r="AH389" s="557" t="s">
        <v>13</v>
      </c>
      <c r="AI389" s="565" t="s">
        <v>66</v>
      </c>
      <c r="AJ389" s="567" t="s">
        <v>10</v>
      </c>
      <c r="AK389" s="555" t="s">
        <v>11</v>
      </c>
      <c r="AL389" s="557" t="s">
        <v>13</v>
      </c>
      <c r="AM389" s="565" t="s">
        <v>66</v>
      </c>
      <c r="AN389" s="567" t="s">
        <v>10</v>
      </c>
      <c r="AO389" s="555" t="s">
        <v>11</v>
      </c>
      <c r="AP389" s="557" t="s">
        <v>13</v>
      </c>
      <c r="AQ389" s="565" t="s">
        <v>66</v>
      </c>
      <c r="AS389" s="266"/>
    </row>
    <row r="390" spans="1:45" ht="18" customHeight="1" thickBot="1" x14ac:dyDescent="0.25">
      <c r="A390" s="655"/>
      <c r="B390" s="660"/>
      <c r="C390" s="661"/>
      <c r="D390" s="514"/>
      <c r="E390" s="517"/>
      <c r="F390" s="520"/>
      <c r="G390" s="593"/>
      <c r="H390" s="522"/>
      <c r="I390" s="522"/>
      <c r="J390" s="522"/>
      <c r="K390" s="576"/>
      <c r="L390" s="568"/>
      <c r="M390" s="556"/>
      <c r="N390" s="558"/>
      <c r="O390" s="566"/>
      <c r="P390" s="568"/>
      <c r="Q390" s="556"/>
      <c r="R390" s="558"/>
      <c r="S390" s="566"/>
      <c r="T390" s="568"/>
      <c r="U390" s="556"/>
      <c r="V390" s="558"/>
      <c r="W390" s="566"/>
      <c r="X390" s="568"/>
      <c r="Y390" s="556"/>
      <c r="Z390" s="558"/>
      <c r="AA390" s="566"/>
      <c r="AB390" s="568"/>
      <c r="AC390" s="556"/>
      <c r="AD390" s="558"/>
      <c r="AE390" s="566"/>
      <c r="AF390" s="568"/>
      <c r="AG390" s="556"/>
      <c r="AH390" s="558"/>
      <c r="AI390" s="566"/>
      <c r="AJ390" s="568"/>
      <c r="AK390" s="556"/>
      <c r="AL390" s="558"/>
      <c r="AM390" s="566"/>
      <c r="AN390" s="568"/>
      <c r="AO390" s="556"/>
      <c r="AP390" s="558"/>
      <c r="AQ390" s="566"/>
      <c r="AS390" s="266"/>
    </row>
    <row r="391" spans="1:45" ht="18" customHeight="1" thickBot="1" x14ac:dyDescent="0.25">
      <c r="A391" s="94" t="s">
        <v>313</v>
      </c>
      <c r="B391" s="569" t="s">
        <v>318</v>
      </c>
      <c r="C391" s="569"/>
      <c r="D391" s="569"/>
      <c r="E391" s="569"/>
      <c r="F391" s="569"/>
      <c r="G391" s="569"/>
      <c r="H391" s="569"/>
      <c r="I391" s="569"/>
      <c r="J391" s="569"/>
      <c r="K391" s="569"/>
      <c r="L391" s="735"/>
      <c r="M391" s="735"/>
      <c r="N391" s="735"/>
      <c r="O391" s="735"/>
      <c r="P391" s="735"/>
      <c r="Q391" s="735"/>
      <c r="R391" s="735"/>
      <c r="S391" s="735"/>
      <c r="T391" s="735"/>
      <c r="U391" s="735"/>
      <c r="V391" s="735"/>
      <c r="W391" s="735"/>
      <c r="X391" s="735"/>
      <c r="Y391" s="735"/>
      <c r="Z391" s="735"/>
      <c r="AA391" s="735"/>
      <c r="AB391" s="735"/>
      <c r="AC391" s="735"/>
      <c r="AD391" s="735"/>
      <c r="AE391" s="735"/>
      <c r="AF391" s="735"/>
      <c r="AG391" s="735"/>
      <c r="AH391" s="735"/>
      <c r="AI391" s="735"/>
      <c r="AJ391" s="735"/>
      <c r="AK391" s="735"/>
      <c r="AL391" s="735"/>
      <c r="AM391" s="735"/>
      <c r="AN391" s="735"/>
      <c r="AO391" s="735"/>
      <c r="AP391" s="735"/>
      <c r="AQ391" s="736"/>
      <c r="AS391" s="266"/>
    </row>
    <row r="392" spans="1:45" ht="18" customHeight="1" x14ac:dyDescent="0.2">
      <c r="A392" s="319">
        <v>1</v>
      </c>
      <c r="B392" s="682" t="s">
        <v>248</v>
      </c>
      <c r="C392" s="685"/>
      <c r="D392" s="79"/>
      <c r="E392" s="25">
        <v>1</v>
      </c>
      <c r="F392" s="20">
        <v>2</v>
      </c>
      <c r="G392" s="30">
        <v>16</v>
      </c>
      <c r="H392" s="51"/>
      <c r="I392" s="51"/>
      <c r="J392" s="51">
        <v>16</v>
      </c>
      <c r="K392" s="51"/>
      <c r="L392" s="308"/>
      <c r="M392" s="307"/>
      <c r="N392" s="307"/>
      <c r="O392" s="309"/>
      <c r="P392" s="85"/>
      <c r="Q392" s="307"/>
      <c r="R392" s="307"/>
      <c r="S392" s="309"/>
      <c r="T392" s="118"/>
      <c r="U392" s="119"/>
      <c r="V392" s="119"/>
      <c r="W392" s="120"/>
      <c r="X392" s="85"/>
      <c r="Y392" s="307"/>
      <c r="Z392" s="307"/>
      <c r="AA392" s="309"/>
      <c r="AB392" s="29"/>
      <c r="AC392" s="21"/>
      <c r="AD392" s="21"/>
      <c r="AE392" s="18"/>
      <c r="AF392" s="29"/>
      <c r="AG392" s="21"/>
      <c r="AH392" s="21"/>
      <c r="AI392" s="18"/>
      <c r="AJ392" s="29"/>
      <c r="AK392" s="21"/>
      <c r="AL392" s="21">
        <v>16</v>
      </c>
      <c r="AM392" s="18"/>
      <c r="AN392" s="29"/>
      <c r="AO392" s="21"/>
      <c r="AP392" s="21"/>
      <c r="AQ392" s="18"/>
      <c r="AS392" s="266"/>
    </row>
    <row r="393" spans="1:45" ht="18" customHeight="1" x14ac:dyDescent="0.2">
      <c r="A393" s="209">
        <f>A392+1</f>
        <v>2</v>
      </c>
      <c r="B393" s="682" t="s">
        <v>249</v>
      </c>
      <c r="C393" s="685"/>
      <c r="D393" s="17">
        <v>1</v>
      </c>
      <c r="E393" s="24"/>
      <c r="F393" s="20">
        <v>3</v>
      </c>
      <c r="G393" s="30">
        <v>16</v>
      </c>
      <c r="H393" s="51">
        <v>16</v>
      </c>
      <c r="I393" s="51"/>
      <c r="J393" s="51"/>
      <c r="K393" s="51"/>
      <c r="L393" s="22"/>
      <c r="M393" s="21"/>
      <c r="N393" s="21"/>
      <c r="O393" s="18"/>
      <c r="P393" s="29"/>
      <c r="Q393" s="21"/>
      <c r="R393" s="21"/>
      <c r="S393" s="18"/>
      <c r="T393" s="22"/>
      <c r="U393" s="21"/>
      <c r="V393" s="21"/>
      <c r="W393" s="18"/>
      <c r="X393" s="29"/>
      <c r="Y393" s="21"/>
      <c r="Z393" s="21"/>
      <c r="AA393" s="18"/>
      <c r="AB393" s="29"/>
      <c r="AC393" s="21"/>
      <c r="AD393" s="21"/>
      <c r="AE393" s="18"/>
      <c r="AF393" s="29"/>
      <c r="AG393" s="21"/>
      <c r="AH393" s="21"/>
      <c r="AI393" s="18"/>
      <c r="AJ393" s="116">
        <v>16</v>
      </c>
      <c r="AK393" s="21"/>
      <c r="AL393" s="21"/>
      <c r="AM393" s="18"/>
      <c r="AN393" s="29"/>
      <c r="AO393" s="21"/>
      <c r="AP393" s="21"/>
      <c r="AQ393" s="18"/>
      <c r="AS393" s="266"/>
    </row>
    <row r="394" spans="1:45" ht="18" customHeight="1" x14ac:dyDescent="0.2">
      <c r="A394" s="209">
        <f>A393+1</f>
        <v>3</v>
      </c>
      <c r="B394" s="682" t="s">
        <v>250</v>
      </c>
      <c r="C394" s="685"/>
      <c r="D394" s="318"/>
      <c r="E394" s="24">
        <v>2</v>
      </c>
      <c r="F394" s="289">
        <v>4</v>
      </c>
      <c r="G394" s="30">
        <v>16</v>
      </c>
      <c r="H394" s="51">
        <v>8</v>
      </c>
      <c r="I394" s="51"/>
      <c r="J394" s="51"/>
      <c r="K394" s="51">
        <v>8</v>
      </c>
      <c r="L394" s="22"/>
      <c r="M394" s="21"/>
      <c r="N394" s="21"/>
      <c r="O394" s="18"/>
      <c r="P394" s="29"/>
      <c r="Q394" s="21"/>
      <c r="R394" s="21"/>
      <c r="S394" s="18"/>
      <c r="T394" s="22"/>
      <c r="U394" s="21"/>
      <c r="V394" s="21"/>
      <c r="W394" s="18"/>
      <c r="X394" s="29"/>
      <c r="Y394" s="21"/>
      <c r="Z394" s="21"/>
      <c r="AA394" s="18"/>
      <c r="AB394" s="29"/>
      <c r="AC394" s="21"/>
      <c r="AD394" s="21"/>
      <c r="AE394" s="18"/>
      <c r="AF394" s="29"/>
      <c r="AG394" s="21"/>
      <c r="AH394" s="21"/>
      <c r="AI394" s="309"/>
      <c r="AJ394" s="30"/>
      <c r="AK394" s="21"/>
      <c r="AL394" s="21"/>
      <c r="AM394" s="309"/>
      <c r="AN394" s="29">
        <v>8</v>
      </c>
      <c r="AO394" s="21"/>
      <c r="AP394" s="21"/>
      <c r="AQ394" s="309">
        <v>8</v>
      </c>
      <c r="AS394" s="266"/>
    </row>
    <row r="395" spans="1:45" ht="18" customHeight="1" x14ac:dyDescent="0.2">
      <c r="A395" s="209">
        <f>A394+1</f>
        <v>4</v>
      </c>
      <c r="B395" s="682" t="s">
        <v>251</v>
      </c>
      <c r="C395" s="685"/>
      <c r="D395" s="299"/>
      <c r="E395" s="81">
        <v>1</v>
      </c>
      <c r="F395" s="289">
        <v>2</v>
      </c>
      <c r="G395" s="30">
        <v>16</v>
      </c>
      <c r="H395" s="51">
        <v>16</v>
      </c>
      <c r="I395" s="51"/>
      <c r="J395" s="51"/>
      <c r="K395" s="51"/>
      <c r="L395" s="308"/>
      <c r="M395" s="21"/>
      <c r="N395" s="21"/>
      <c r="O395" s="309"/>
      <c r="P395" s="29"/>
      <c r="Q395" s="21"/>
      <c r="R395" s="21"/>
      <c r="S395" s="309"/>
      <c r="T395" s="308"/>
      <c r="U395" s="307"/>
      <c r="V395" s="307"/>
      <c r="W395" s="309"/>
      <c r="X395" s="29"/>
      <c r="Y395" s="21"/>
      <c r="Z395" s="21"/>
      <c r="AA395" s="309"/>
      <c r="AB395" s="29"/>
      <c r="AC395" s="21"/>
      <c r="AD395" s="21"/>
      <c r="AE395" s="309"/>
      <c r="AF395" s="29"/>
      <c r="AG395" s="21"/>
      <c r="AH395" s="21"/>
      <c r="AI395" s="309"/>
      <c r="AJ395" s="29">
        <v>16</v>
      </c>
      <c r="AK395" s="21"/>
      <c r="AL395" s="21"/>
      <c r="AM395" s="309"/>
      <c r="AN395" s="29"/>
      <c r="AO395" s="21"/>
      <c r="AP395" s="21"/>
      <c r="AQ395" s="309"/>
      <c r="AS395" s="266"/>
    </row>
    <row r="396" spans="1:45" ht="18" customHeight="1" x14ac:dyDescent="0.2">
      <c r="A396" s="209">
        <f>A395+1</f>
        <v>5</v>
      </c>
      <c r="B396" s="682" t="s">
        <v>110</v>
      </c>
      <c r="C396" s="685"/>
      <c r="D396" s="19"/>
      <c r="E396" s="25">
        <v>1</v>
      </c>
      <c r="F396" s="20">
        <v>4</v>
      </c>
      <c r="G396" s="30">
        <v>18</v>
      </c>
      <c r="H396" s="51"/>
      <c r="I396" s="51"/>
      <c r="J396" s="51"/>
      <c r="K396" s="51">
        <v>18</v>
      </c>
      <c r="L396" s="22"/>
      <c r="M396" s="21"/>
      <c r="N396" s="21"/>
      <c r="O396" s="18"/>
      <c r="P396" s="29"/>
      <c r="Q396" s="21"/>
      <c r="R396" s="21"/>
      <c r="S396" s="18"/>
      <c r="T396" s="22"/>
      <c r="U396" s="21"/>
      <c r="V396" s="21"/>
      <c r="W396" s="18"/>
      <c r="X396" s="29"/>
      <c r="Y396" s="21"/>
      <c r="Z396" s="21"/>
      <c r="AA396" s="18"/>
      <c r="AB396" s="29"/>
      <c r="AC396" s="21"/>
      <c r="AD396" s="21"/>
      <c r="AE396" s="18"/>
      <c r="AF396" s="29"/>
      <c r="AG396" s="21"/>
      <c r="AH396" s="21"/>
      <c r="AI396" s="18"/>
      <c r="AJ396" s="29"/>
      <c r="AK396" s="21"/>
      <c r="AL396" s="21"/>
      <c r="AM396" s="18"/>
      <c r="AN396" s="29"/>
      <c r="AO396" s="21"/>
      <c r="AP396" s="21"/>
      <c r="AQ396" s="363">
        <v>18</v>
      </c>
      <c r="AS396" s="266"/>
    </row>
    <row r="397" spans="1:45" ht="18" customHeight="1" x14ac:dyDescent="0.2">
      <c r="A397" s="715" t="s">
        <v>49</v>
      </c>
      <c r="B397" s="771" t="s">
        <v>247</v>
      </c>
      <c r="C397" s="772"/>
      <c r="D397" s="717"/>
      <c r="E397" s="719"/>
      <c r="F397" s="721">
        <v>15</v>
      </c>
      <c r="G397" s="356"/>
      <c r="H397" s="352"/>
      <c r="I397" s="352"/>
      <c r="J397" s="352"/>
      <c r="K397" s="352"/>
      <c r="L397" s="361"/>
      <c r="M397" s="359"/>
      <c r="N397" s="359"/>
      <c r="O397" s="363"/>
      <c r="P397" s="85"/>
      <c r="Q397" s="359"/>
      <c r="R397" s="359"/>
      <c r="S397" s="363"/>
      <c r="T397" s="361"/>
      <c r="U397" s="359"/>
      <c r="V397" s="359"/>
      <c r="W397" s="363"/>
      <c r="X397" s="85"/>
      <c r="Y397" s="359"/>
      <c r="Z397" s="359"/>
      <c r="AA397" s="363"/>
      <c r="AB397" s="85"/>
      <c r="AC397" s="359"/>
      <c r="AD397" s="359"/>
      <c r="AE397" s="363"/>
      <c r="AF397" s="85"/>
      <c r="AG397" s="359"/>
      <c r="AH397" s="359"/>
      <c r="AI397" s="363"/>
      <c r="AJ397" s="85"/>
      <c r="AK397" s="359"/>
      <c r="AL397" s="359"/>
      <c r="AM397" s="363"/>
      <c r="AN397" s="85"/>
      <c r="AO397" s="359"/>
      <c r="AP397" s="359"/>
      <c r="AQ397" s="363"/>
      <c r="AS397" s="266"/>
    </row>
    <row r="398" spans="1:45" ht="18" customHeight="1" x14ac:dyDescent="0.2">
      <c r="A398" s="716"/>
      <c r="B398" s="773" t="s">
        <v>246</v>
      </c>
      <c r="C398" s="774"/>
      <c r="D398" s="718"/>
      <c r="E398" s="720"/>
      <c r="F398" s="714"/>
      <c r="G398" s="357"/>
      <c r="H398" s="353"/>
      <c r="I398" s="353" t="s">
        <v>309</v>
      </c>
      <c r="J398" s="353"/>
      <c r="K398" s="353"/>
      <c r="L398" s="362"/>
      <c r="M398" s="360"/>
      <c r="N398" s="360"/>
      <c r="O398" s="364"/>
      <c r="P398" s="16"/>
      <c r="Q398" s="360"/>
      <c r="R398" s="360"/>
      <c r="S398" s="364"/>
      <c r="T398" s="362"/>
      <c r="U398" s="360"/>
      <c r="V398" s="360"/>
      <c r="W398" s="364"/>
      <c r="X398" s="16"/>
      <c r="Y398" s="360"/>
      <c r="Z398" s="360"/>
      <c r="AA398" s="364"/>
      <c r="AB398" s="16"/>
      <c r="AC398" s="360"/>
      <c r="AD398" s="360"/>
      <c r="AE398" s="364"/>
      <c r="AF398" s="16"/>
      <c r="AG398" s="360"/>
      <c r="AH398" s="360"/>
      <c r="AI398" s="364"/>
      <c r="AJ398" s="16"/>
      <c r="AK398" s="360"/>
      <c r="AL398" s="360"/>
      <c r="AM398" s="364"/>
      <c r="AN398" s="16"/>
      <c r="AO398" s="360"/>
      <c r="AP398" s="360"/>
      <c r="AQ398" s="364"/>
      <c r="AS398" s="266"/>
    </row>
    <row r="399" spans="1:45" ht="18" customHeight="1" thickBot="1" x14ac:dyDescent="0.25">
      <c r="A399" s="5"/>
      <c r="B399" s="286"/>
      <c r="C399" s="48"/>
      <c r="D399" s="318"/>
      <c r="E399" s="307"/>
      <c r="F399" s="309"/>
      <c r="G399" s="67"/>
      <c r="H399" s="51"/>
      <c r="I399" s="288"/>
      <c r="J399" s="288"/>
      <c r="K399" s="288"/>
      <c r="L399" s="86"/>
      <c r="M399" s="87"/>
      <c r="N399" s="87"/>
      <c r="O399" s="78"/>
      <c r="P399" s="88"/>
      <c r="Q399" s="87"/>
      <c r="R399" s="87"/>
      <c r="S399" s="78"/>
      <c r="T399" s="86"/>
      <c r="U399" s="87"/>
      <c r="V399" s="87"/>
      <c r="W399" s="78"/>
      <c r="X399" s="88"/>
      <c r="Y399" s="87"/>
      <c r="Z399" s="87"/>
      <c r="AA399" s="78"/>
      <c r="AB399" s="88"/>
      <c r="AC399" s="87"/>
      <c r="AD399" s="87"/>
      <c r="AE399" s="78"/>
      <c r="AF399" s="88"/>
      <c r="AG399" s="87"/>
      <c r="AH399" s="87"/>
      <c r="AI399" s="78"/>
      <c r="AJ399" s="88"/>
      <c r="AK399" s="87"/>
      <c r="AL399" s="87"/>
      <c r="AM399" s="78"/>
      <c r="AN399" s="88"/>
      <c r="AO399" s="87"/>
      <c r="AP399" s="87"/>
      <c r="AQ399" s="78"/>
      <c r="AS399" s="266"/>
    </row>
    <row r="400" spans="1:45" ht="18" customHeight="1" thickTop="1" x14ac:dyDescent="0.2">
      <c r="A400" s="686" t="s">
        <v>21</v>
      </c>
      <c r="B400" s="598"/>
      <c r="C400" s="599"/>
      <c r="D400" s="602">
        <f t="shared" ref="D400:K400" si="39">SUM(D392:D399)</f>
        <v>1</v>
      </c>
      <c r="E400" s="594">
        <f t="shared" si="39"/>
        <v>5</v>
      </c>
      <c r="F400" s="596">
        <f t="shared" si="39"/>
        <v>30</v>
      </c>
      <c r="G400" s="604">
        <f t="shared" si="39"/>
        <v>82</v>
      </c>
      <c r="H400" s="594">
        <f t="shared" si="39"/>
        <v>40</v>
      </c>
      <c r="I400" s="594">
        <f t="shared" si="39"/>
        <v>0</v>
      </c>
      <c r="J400" s="594">
        <f t="shared" si="39"/>
        <v>16</v>
      </c>
      <c r="K400" s="596">
        <f t="shared" si="39"/>
        <v>26</v>
      </c>
      <c r="L400" s="444">
        <f t="shared" ref="L400:AQ400" si="40">SUM(L392:L398)</f>
        <v>0</v>
      </c>
      <c r="M400" s="445">
        <f t="shared" si="40"/>
        <v>0</v>
      </c>
      <c r="N400" s="445">
        <f t="shared" si="40"/>
        <v>0</v>
      </c>
      <c r="O400" s="446">
        <f t="shared" si="40"/>
        <v>0</v>
      </c>
      <c r="P400" s="444">
        <f t="shared" si="40"/>
        <v>0</v>
      </c>
      <c r="Q400" s="445">
        <f t="shared" si="40"/>
        <v>0</v>
      </c>
      <c r="R400" s="445">
        <f t="shared" si="40"/>
        <v>0</v>
      </c>
      <c r="S400" s="446">
        <f t="shared" si="40"/>
        <v>0</v>
      </c>
      <c r="T400" s="444">
        <f t="shared" si="40"/>
        <v>0</v>
      </c>
      <c r="U400" s="445">
        <f t="shared" si="40"/>
        <v>0</v>
      </c>
      <c r="V400" s="445">
        <f t="shared" si="40"/>
        <v>0</v>
      </c>
      <c r="W400" s="446">
        <f t="shared" si="40"/>
        <v>0</v>
      </c>
      <c r="X400" s="444">
        <f t="shared" si="40"/>
        <v>0</v>
      </c>
      <c r="Y400" s="445">
        <f t="shared" si="40"/>
        <v>0</v>
      </c>
      <c r="Z400" s="445">
        <f t="shared" si="40"/>
        <v>0</v>
      </c>
      <c r="AA400" s="446">
        <f t="shared" si="40"/>
        <v>0</v>
      </c>
      <c r="AB400" s="444">
        <f t="shared" si="40"/>
        <v>0</v>
      </c>
      <c r="AC400" s="445">
        <f t="shared" si="40"/>
        <v>0</v>
      </c>
      <c r="AD400" s="445">
        <f t="shared" si="40"/>
        <v>0</v>
      </c>
      <c r="AE400" s="446">
        <f t="shared" si="40"/>
        <v>0</v>
      </c>
      <c r="AF400" s="444">
        <f t="shared" si="40"/>
        <v>0</v>
      </c>
      <c r="AG400" s="445">
        <f t="shared" si="40"/>
        <v>0</v>
      </c>
      <c r="AH400" s="445">
        <f t="shared" si="40"/>
        <v>0</v>
      </c>
      <c r="AI400" s="446">
        <f t="shared" si="40"/>
        <v>0</v>
      </c>
      <c r="AJ400" s="444">
        <f t="shared" si="40"/>
        <v>32</v>
      </c>
      <c r="AK400" s="445">
        <f t="shared" si="40"/>
        <v>0</v>
      </c>
      <c r="AL400" s="445">
        <f t="shared" si="40"/>
        <v>16</v>
      </c>
      <c r="AM400" s="446">
        <f t="shared" si="40"/>
        <v>0</v>
      </c>
      <c r="AN400" s="444">
        <f t="shared" si="40"/>
        <v>8</v>
      </c>
      <c r="AO400" s="445">
        <f t="shared" si="40"/>
        <v>0</v>
      </c>
      <c r="AP400" s="445">
        <f t="shared" si="40"/>
        <v>0</v>
      </c>
      <c r="AQ400" s="447">
        <f t="shared" si="40"/>
        <v>26</v>
      </c>
      <c r="AS400" s="266"/>
    </row>
    <row r="401" spans="1:45" ht="18" customHeight="1" thickBot="1" x14ac:dyDescent="0.25">
      <c r="A401" s="687"/>
      <c r="B401" s="600"/>
      <c r="C401" s="601"/>
      <c r="D401" s="603"/>
      <c r="E401" s="595"/>
      <c r="F401" s="597"/>
      <c r="G401" s="679"/>
      <c r="H401" s="680"/>
      <c r="I401" s="680"/>
      <c r="J401" s="680"/>
      <c r="K401" s="681"/>
      <c r="L401" s="676">
        <f>SUM(L400:O400)</f>
        <v>0</v>
      </c>
      <c r="M401" s="692"/>
      <c r="N401" s="692"/>
      <c r="O401" s="693"/>
      <c r="P401" s="676">
        <f>SUM(P400:S400)</f>
        <v>0</v>
      </c>
      <c r="Q401" s="692"/>
      <c r="R401" s="692"/>
      <c r="S401" s="693"/>
      <c r="T401" s="676">
        <f>SUM(T400:W400)</f>
        <v>0</v>
      </c>
      <c r="U401" s="677"/>
      <c r="V401" s="677"/>
      <c r="W401" s="678"/>
      <c r="X401" s="676">
        <f>SUM(X400:AA400)</f>
        <v>0</v>
      </c>
      <c r="Y401" s="677"/>
      <c r="Z401" s="677"/>
      <c r="AA401" s="678"/>
      <c r="AB401" s="676">
        <f>SUM(AB400:AE400)</f>
        <v>0</v>
      </c>
      <c r="AC401" s="677"/>
      <c r="AD401" s="677"/>
      <c r="AE401" s="678"/>
      <c r="AF401" s="676">
        <f>SUM(AF400:AI400)</f>
        <v>0</v>
      </c>
      <c r="AG401" s="677"/>
      <c r="AH401" s="677"/>
      <c r="AI401" s="678"/>
      <c r="AJ401" s="676">
        <f>SUM(AJ400:AM400)</f>
        <v>48</v>
      </c>
      <c r="AK401" s="677"/>
      <c r="AL401" s="677"/>
      <c r="AM401" s="678"/>
      <c r="AN401" s="676">
        <f>SUM(AN400:AQ400)</f>
        <v>34</v>
      </c>
      <c r="AO401" s="677"/>
      <c r="AP401" s="677"/>
      <c r="AQ401" s="678"/>
      <c r="AS401" s="266"/>
    </row>
    <row r="402" spans="1:45" ht="18" customHeight="1" x14ac:dyDescent="0.2">
      <c r="A402" s="766" t="s">
        <v>305</v>
      </c>
      <c r="B402" s="779"/>
      <c r="C402" s="780"/>
      <c r="D402" s="586" t="s">
        <v>8</v>
      </c>
      <c r="E402" s="589" t="s">
        <v>9</v>
      </c>
      <c r="F402" s="565" t="s">
        <v>68</v>
      </c>
      <c r="G402" s="578" t="s">
        <v>6</v>
      </c>
      <c r="H402" s="521" t="s">
        <v>10</v>
      </c>
      <c r="I402" s="521" t="s">
        <v>11</v>
      </c>
      <c r="J402" s="521" t="s">
        <v>12</v>
      </c>
      <c r="K402" s="575" t="s">
        <v>62</v>
      </c>
      <c r="L402" s="612" t="s">
        <v>23</v>
      </c>
      <c r="M402" s="613"/>
      <c r="N402" s="613"/>
      <c r="O402" s="614"/>
      <c r="P402" s="612" t="s">
        <v>24</v>
      </c>
      <c r="Q402" s="613"/>
      <c r="R402" s="613"/>
      <c r="S402" s="614"/>
      <c r="T402" s="612" t="s">
        <v>25</v>
      </c>
      <c r="U402" s="613"/>
      <c r="V402" s="613"/>
      <c r="W402" s="614"/>
      <c r="X402" s="612" t="s">
        <v>26</v>
      </c>
      <c r="Y402" s="613"/>
      <c r="Z402" s="613"/>
      <c r="AA402" s="614"/>
      <c r="AB402" s="612" t="s">
        <v>27</v>
      </c>
      <c r="AC402" s="613"/>
      <c r="AD402" s="613"/>
      <c r="AE402" s="614"/>
      <c r="AF402" s="612" t="s">
        <v>28</v>
      </c>
      <c r="AG402" s="613"/>
      <c r="AH402" s="613"/>
      <c r="AI402" s="614"/>
      <c r="AJ402" s="691" t="s">
        <v>29</v>
      </c>
      <c r="AK402" s="627"/>
      <c r="AL402" s="627"/>
      <c r="AM402" s="628"/>
      <c r="AN402" s="612" t="s">
        <v>109</v>
      </c>
      <c r="AO402" s="613"/>
      <c r="AP402" s="613"/>
      <c r="AQ402" s="614"/>
      <c r="AS402" s="266"/>
    </row>
    <row r="403" spans="1:45" ht="18" customHeight="1" x14ac:dyDescent="0.2">
      <c r="A403" s="781"/>
      <c r="B403" s="779"/>
      <c r="C403" s="780"/>
      <c r="D403" s="587"/>
      <c r="E403" s="589"/>
      <c r="F403" s="591"/>
      <c r="G403" s="578"/>
      <c r="H403" s="521"/>
      <c r="I403" s="521"/>
      <c r="J403" s="521"/>
      <c r="K403" s="575"/>
      <c r="L403" s="567" t="s">
        <v>10</v>
      </c>
      <c r="M403" s="555" t="s">
        <v>11</v>
      </c>
      <c r="N403" s="557" t="s">
        <v>13</v>
      </c>
      <c r="O403" s="565" t="s">
        <v>66</v>
      </c>
      <c r="P403" s="567" t="s">
        <v>10</v>
      </c>
      <c r="Q403" s="555" t="s">
        <v>11</v>
      </c>
      <c r="R403" s="557" t="s">
        <v>13</v>
      </c>
      <c r="S403" s="565" t="s">
        <v>66</v>
      </c>
      <c r="T403" s="567" t="s">
        <v>10</v>
      </c>
      <c r="U403" s="555" t="s">
        <v>11</v>
      </c>
      <c r="V403" s="557" t="s">
        <v>13</v>
      </c>
      <c r="W403" s="565" t="s">
        <v>66</v>
      </c>
      <c r="X403" s="567" t="s">
        <v>10</v>
      </c>
      <c r="Y403" s="555" t="s">
        <v>11</v>
      </c>
      <c r="Z403" s="557" t="s">
        <v>13</v>
      </c>
      <c r="AA403" s="565" t="s">
        <v>66</v>
      </c>
      <c r="AB403" s="567" t="s">
        <v>10</v>
      </c>
      <c r="AC403" s="555" t="s">
        <v>11</v>
      </c>
      <c r="AD403" s="557" t="s">
        <v>13</v>
      </c>
      <c r="AE403" s="565" t="s">
        <v>66</v>
      </c>
      <c r="AF403" s="567" t="s">
        <v>10</v>
      </c>
      <c r="AG403" s="555" t="s">
        <v>11</v>
      </c>
      <c r="AH403" s="557" t="s">
        <v>13</v>
      </c>
      <c r="AI403" s="565" t="s">
        <v>66</v>
      </c>
      <c r="AJ403" s="567" t="s">
        <v>10</v>
      </c>
      <c r="AK403" s="555" t="s">
        <v>11</v>
      </c>
      <c r="AL403" s="557" t="s">
        <v>13</v>
      </c>
      <c r="AM403" s="565" t="s">
        <v>66</v>
      </c>
      <c r="AN403" s="567" t="s">
        <v>10</v>
      </c>
      <c r="AO403" s="555" t="s">
        <v>11</v>
      </c>
      <c r="AP403" s="557" t="s">
        <v>13</v>
      </c>
      <c r="AQ403" s="565" t="s">
        <v>66</v>
      </c>
      <c r="AS403" s="266"/>
    </row>
    <row r="404" spans="1:45" ht="18" customHeight="1" thickBot="1" x14ac:dyDescent="0.25">
      <c r="A404" s="781"/>
      <c r="B404" s="779"/>
      <c r="C404" s="780"/>
      <c r="D404" s="588"/>
      <c r="E404" s="590"/>
      <c r="F404" s="566"/>
      <c r="G404" s="579"/>
      <c r="H404" s="522"/>
      <c r="I404" s="522"/>
      <c r="J404" s="522"/>
      <c r="K404" s="576"/>
      <c r="L404" s="568"/>
      <c r="M404" s="556"/>
      <c r="N404" s="558"/>
      <c r="O404" s="566"/>
      <c r="P404" s="568"/>
      <c r="Q404" s="556"/>
      <c r="R404" s="558"/>
      <c r="S404" s="566"/>
      <c r="T404" s="568"/>
      <c r="U404" s="556"/>
      <c r="V404" s="558"/>
      <c r="W404" s="566"/>
      <c r="X404" s="568"/>
      <c r="Y404" s="556"/>
      <c r="Z404" s="558"/>
      <c r="AA404" s="566"/>
      <c r="AB404" s="568"/>
      <c r="AC404" s="556"/>
      <c r="AD404" s="558"/>
      <c r="AE404" s="566"/>
      <c r="AF404" s="568"/>
      <c r="AG404" s="556"/>
      <c r="AH404" s="558"/>
      <c r="AI404" s="566"/>
      <c r="AJ404" s="568"/>
      <c r="AK404" s="556"/>
      <c r="AL404" s="558"/>
      <c r="AM404" s="566"/>
      <c r="AN404" s="568"/>
      <c r="AO404" s="556"/>
      <c r="AP404" s="558"/>
      <c r="AQ404" s="566"/>
      <c r="AS404" s="266"/>
    </row>
    <row r="405" spans="1:45" ht="18" customHeight="1" x14ac:dyDescent="0.2">
      <c r="A405" s="781"/>
      <c r="B405" s="779"/>
      <c r="C405" s="780"/>
      <c r="D405" s="754">
        <f t="shared" ref="D405:AQ405" si="41">SUM(D50,D97,D157,D207,D261,D310,D400)</f>
        <v>21</v>
      </c>
      <c r="E405" s="742">
        <f t="shared" si="41"/>
        <v>99</v>
      </c>
      <c r="F405" s="782">
        <f t="shared" si="41"/>
        <v>210</v>
      </c>
      <c r="G405" s="754">
        <f t="shared" si="41"/>
        <v>1394</v>
      </c>
      <c r="H405" s="697">
        <f t="shared" si="41"/>
        <v>672</v>
      </c>
      <c r="I405" s="697">
        <f t="shared" si="41"/>
        <v>112</v>
      </c>
      <c r="J405" s="742">
        <f t="shared" si="41"/>
        <v>280</v>
      </c>
      <c r="K405" s="694">
        <f t="shared" si="41"/>
        <v>330</v>
      </c>
      <c r="L405" s="489">
        <f t="shared" si="41"/>
        <v>104</v>
      </c>
      <c r="M405" s="490">
        <f t="shared" si="41"/>
        <v>16</v>
      </c>
      <c r="N405" s="490">
        <f t="shared" si="41"/>
        <v>64</v>
      </c>
      <c r="O405" s="469">
        <f t="shared" si="41"/>
        <v>16</v>
      </c>
      <c r="P405" s="489">
        <f t="shared" si="41"/>
        <v>96</v>
      </c>
      <c r="Q405" s="490">
        <f t="shared" si="41"/>
        <v>40</v>
      </c>
      <c r="R405" s="490">
        <f t="shared" si="41"/>
        <v>64</v>
      </c>
      <c r="S405" s="469">
        <f t="shared" si="41"/>
        <v>0</v>
      </c>
      <c r="T405" s="489">
        <f t="shared" si="41"/>
        <v>48</v>
      </c>
      <c r="U405" s="490">
        <f t="shared" si="41"/>
        <v>40</v>
      </c>
      <c r="V405" s="490">
        <f t="shared" si="41"/>
        <v>48</v>
      </c>
      <c r="W405" s="469">
        <f t="shared" si="41"/>
        <v>24</v>
      </c>
      <c r="X405" s="489">
        <f t="shared" si="41"/>
        <v>80</v>
      </c>
      <c r="Y405" s="490">
        <f t="shared" si="41"/>
        <v>0</v>
      </c>
      <c r="Z405" s="490">
        <f t="shared" si="41"/>
        <v>32</v>
      </c>
      <c r="AA405" s="469">
        <f t="shared" si="41"/>
        <v>88</v>
      </c>
      <c r="AB405" s="489">
        <f t="shared" si="41"/>
        <v>112</v>
      </c>
      <c r="AC405" s="490">
        <f t="shared" si="41"/>
        <v>0</v>
      </c>
      <c r="AD405" s="490">
        <f t="shared" si="41"/>
        <v>24</v>
      </c>
      <c r="AE405" s="469">
        <f t="shared" si="41"/>
        <v>72</v>
      </c>
      <c r="AF405" s="489">
        <f t="shared" si="41"/>
        <v>80</v>
      </c>
      <c r="AG405" s="467">
        <f t="shared" si="41"/>
        <v>16</v>
      </c>
      <c r="AH405" s="467">
        <f t="shared" si="41"/>
        <v>32</v>
      </c>
      <c r="AI405" s="469">
        <f t="shared" si="41"/>
        <v>56</v>
      </c>
      <c r="AJ405" s="489">
        <f t="shared" si="41"/>
        <v>120</v>
      </c>
      <c r="AK405" s="467">
        <f t="shared" si="41"/>
        <v>0</v>
      </c>
      <c r="AL405" s="467">
        <f t="shared" si="41"/>
        <v>16</v>
      </c>
      <c r="AM405" s="469">
        <f t="shared" si="41"/>
        <v>48</v>
      </c>
      <c r="AN405" s="489">
        <f t="shared" si="41"/>
        <v>32</v>
      </c>
      <c r="AO405" s="467">
        <f t="shared" si="41"/>
        <v>0</v>
      </c>
      <c r="AP405" s="467">
        <f t="shared" si="41"/>
        <v>0</v>
      </c>
      <c r="AQ405" s="469">
        <f t="shared" si="41"/>
        <v>26</v>
      </c>
      <c r="AS405" s="266"/>
    </row>
    <row r="406" spans="1:45" ht="18" customHeight="1" thickBot="1" x14ac:dyDescent="0.25">
      <c r="A406" s="781"/>
      <c r="B406" s="779"/>
      <c r="C406" s="780"/>
      <c r="D406" s="755"/>
      <c r="E406" s="743"/>
      <c r="F406" s="783"/>
      <c r="G406" s="755"/>
      <c r="H406" s="633"/>
      <c r="I406" s="633"/>
      <c r="J406" s="743"/>
      <c r="K406" s="637"/>
      <c r="L406" s="615">
        <f>SUM(L405:O405)</f>
        <v>200</v>
      </c>
      <c r="M406" s="616"/>
      <c r="N406" s="616"/>
      <c r="O406" s="616"/>
      <c r="P406" s="606">
        <f>SUM(P405:S405)</f>
        <v>200</v>
      </c>
      <c r="Q406" s="607"/>
      <c r="R406" s="607"/>
      <c r="S406" s="608"/>
      <c r="T406" s="606">
        <f>SUM(T405:W405)</f>
        <v>160</v>
      </c>
      <c r="U406" s="607"/>
      <c r="V406" s="607"/>
      <c r="W406" s="608"/>
      <c r="X406" s="606">
        <f>SUM(X405:AA405)</f>
        <v>200</v>
      </c>
      <c r="Y406" s="607"/>
      <c r="Z406" s="607"/>
      <c r="AA406" s="608"/>
      <c r="AB406" s="606">
        <f>SUM(AB405:AE405)</f>
        <v>208</v>
      </c>
      <c r="AC406" s="607"/>
      <c r="AD406" s="607"/>
      <c r="AE406" s="608"/>
      <c r="AF406" s="606">
        <f>SUM(AF405:AI405)</f>
        <v>184</v>
      </c>
      <c r="AG406" s="607"/>
      <c r="AH406" s="607"/>
      <c r="AI406" s="608"/>
      <c r="AJ406" s="606">
        <f>SUM(AJ405:AM405)</f>
        <v>184</v>
      </c>
      <c r="AK406" s="607"/>
      <c r="AL406" s="607"/>
      <c r="AM406" s="608"/>
      <c r="AN406" s="606">
        <f>SUM(AN405:AQ405)</f>
        <v>58</v>
      </c>
      <c r="AO406" s="607"/>
      <c r="AP406" s="607"/>
      <c r="AQ406" s="608"/>
      <c r="AS406" s="266">
        <f>SUM(L406:AQ406)</f>
        <v>1394</v>
      </c>
    </row>
    <row r="407" spans="1:45" ht="18" customHeight="1" x14ac:dyDescent="0.2">
      <c r="A407" s="781"/>
      <c r="B407" s="779"/>
      <c r="C407" s="780"/>
      <c r="D407" s="618" t="s">
        <v>30</v>
      </c>
      <c r="E407" s="619"/>
      <c r="F407" s="620"/>
      <c r="G407" s="626" t="s">
        <v>31</v>
      </c>
      <c r="H407" s="627"/>
      <c r="I407" s="627"/>
      <c r="J407" s="627"/>
      <c r="K407" s="628"/>
      <c r="L407" s="629">
        <v>3</v>
      </c>
      <c r="M407" s="630"/>
      <c r="N407" s="630"/>
      <c r="O407" s="631"/>
      <c r="P407" s="629">
        <v>2</v>
      </c>
      <c r="Q407" s="630"/>
      <c r="R407" s="630"/>
      <c r="S407" s="631"/>
      <c r="T407" s="629">
        <v>3</v>
      </c>
      <c r="U407" s="630"/>
      <c r="V407" s="630"/>
      <c r="W407" s="631"/>
      <c r="X407" s="629">
        <v>3</v>
      </c>
      <c r="Y407" s="630"/>
      <c r="Z407" s="630"/>
      <c r="AA407" s="631"/>
      <c r="AB407" s="629">
        <v>2</v>
      </c>
      <c r="AC407" s="630"/>
      <c r="AD407" s="630"/>
      <c r="AE407" s="631"/>
      <c r="AF407" s="629">
        <v>4</v>
      </c>
      <c r="AG407" s="630"/>
      <c r="AH407" s="630"/>
      <c r="AI407" s="631"/>
      <c r="AJ407" s="629">
        <v>4</v>
      </c>
      <c r="AK407" s="630"/>
      <c r="AL407" s="630"/>
      <c r="AM407" s="631"/>
      <c r="AN407" s="629">
        <v>0</v>
      </c>
      <c r="AO407" s="630"/>
      <c r="AP407" s="630"/>
      <c r="AQ407" s="631"/>
      <c r="AS407" s="266">
        <f>SUM(L407:AQ407)</f>
        <v>21</v>
      </c>
    </row>
    <row r="408" spans="1:45" ht="18" customHeight="1" x14ac:dyDescent="0.2">
      <c r="A408" s="781"/>
      <c r="B408" s="779"/>
      <c r="C408" s="780"/>
      <c r="D408" s="621"/>
      <c r="E408" s="584"/>
      <c r="F408" s="622"/>
      <c r="G408" s="643" t="s">
        <v>32</v>
      </c>
      <c r="H408" s="644"/>
      <c r="I408" s="644"/>
      <c r="J408" s="644"/>
      <c r="K408" s="645"/>
      <c r="L408" s="647">
        <v>10</v>
      </c>
      <c r="M408" s="648"/>
      <c r="N408" s="648"/>
      <c r="O408" s="649"/>
      <c r="P408" s="647">
        <v>11</v>
      </c>
      <c r="Q408" s="648"/>
      <c r="R408" s="648"/>
      <c r="S408" s="649"/>
      <c r="T408" s="647">
        <v>10</v>
      </c>
      <c r="U408" s="648"/>
      <c r="V408" s="648"/>
      <c r="W408" s="649"/>
      <c r="X408" s="647">
        <v>14</v>
      </c>
      <c r="Y408" s="648"/>
      <c r="Z408" s="648"/>
      <c r="AA408" s="649"/>
      <c r="AB408" s="647">
        <v>18</v>
      </c>
      <c r="AC408" s="648"/>
      <c r="AD408" s="648"/>
      <c r="AE408" s="649"/>
      <c r="AF408" s="647">
        <v>15</v>
      </c>
      <c r="AG408" s="648"/>
      <c r="AH408" s="648"/>
      <c r="AI408" s="649"/>
      <c r="AJ408" s="647">
        <v>13</v>
      </c>
      <c r="AK408" s="648"/>
      <c r="AL408" s="648"/>
      <c r="AM408" s="649"/>
      <c r="AN408" s="647">
        <v>6</v>
      </c>
      <c r="AO408" s="648"/>
      <c r="AP408" s="648"/>
      <c r="AQ408" s="649"/>
      <c r="AS408" s="266">
        <f>SUM(L408:AQ408)</f>
        <v>97</v>
      </c>
    </row>
    <row r="409" spans="1:45" ht="18" customHeight="1" thickBot="1" x14ac:dyDescent="0.25">
      <c r="A409" s="781"/>
      <c r="B409" s="779"/>
      <c r="C409" s="780"/>
      <c r="D409" s="623"/>
      <c r="E409" s="624"/>
      <c r="F409" s="625"/>
      <c r="G409" s="643" t="s">
        <v>68</v>
      </c>
      <c r="H409" s="644"/>
      <c r="I409" s="644"/>
      <c r="J409" s="644"/>
      <c r="K409" s="645"/>
      <c r="L409" s="646">
        <v>26</v>
      </c>
      <c r="M409" s="646"/>
      <c r="N409" s="646"/>
      <c r="O409" s="646"/>
      <c r="P409" s="646">
        <v>25</v>
      </c>
      <c r="Q409" s="646"/>
      <c r="R409" s="646"/>
      <c r="S409" s="646"/>
      <c r="T409" s="606">
        <v>25</v>
      </c>
      <c r="U409" s="607"/>
      <c r="V409" s="607"/>
      <c r="W409" s="608"/>
      <c r="X409" s="646">
        <v>27</v>
      </c>
      <c r="Y409" s="646"/>
      <c r="Z409" s="646"/>
      <c r="AA409" s="646"/>
      <c r="AB409" s="646">
        <v>27</v>
      </c>
      <c r="AC409" s="646"/>
      <c r="AD409" s="646"/>
      <c r="AE409" s="646"/>
      <c r="AF409" s="646">
        <v>28</v>
      </c>
      <c r="AG409" s="646"/>
      <c r="AH409" s="646"/>
      <c r="AI409" s="646"/>
      <c r="AJ409" s="646">
        <v>26</v>
      </c>
      <c r="AK409" s="646"/>
      <c r="AL409" s="646"/>
      <c r="AM409" s="646"/>
      <c r="AN409" s="646">
        <v>26</v>
      </c>
      <c r="AO409" s="646"/>
      <c r="AP409" s="646"/>
      <c r="AQ409" s="646"/>
      <c r="AS409" s="266">
        <f>SUM(L409:AQ409)</f>
        <v>210</v>
      </c>
    </row>
    <row r="410" spans="1:45" ht="18" customHeight="1" x14ac:dyDescent="0.2">
      <c r="A410" s="101"/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3"/>
      <c r="Z410" s="102"/>
      <c r="AA410" s="102"/>
      <c r="AB410" s="102"/>
      <c r="AC410" s="102"/>
      <c r="AD410" s="98"/>
      <c r="AE410" s="99"/>
      <c r="AF410" s="104"/>
      <c r="AG410" s="102"/>
      <c r="AH410" s="102"/>
      <c r="AI410" s="102"/>
      <c r="AJ410" s="102"/>
      <c r="AK410" s="102"/>
      <c r="AL410" s="102"/>
      <c r="AM410" s="102"/>
      <c r="AN410" s="102"/>
      <c r="AO410" s="102"/>
      <c r="AP410" s="102"/>
      <c r="AQ410" s="105"/>
      <c r="AS410" s="266"/>
    </row>
    <row r="411" spans="1:45" ht="18" customHeight="1" x14ac:dyDescent="0.2">
      <c r="A411" s="106" t="s">
        <v>64</v>
      </c>
      <c r="B411" s="41"/>
      <c r="C411" s="107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8"/>
      <c r="R411" s="8"/>
      <c r="S411" s="8"/>
      <c r="T411" s="8"/>
      <c r="U411" s="8"/>
      <c r="V411" s="8"/>
      <c r="W411" s="8"/>
      <c r="X411" s="9"/>
      <c r="Y411" s="9"/>
      <c r="Z411" s="9"/>
      <c r="AA411" s="9"/>
      <c r="AB411" s="8"/>
      <c r="AC411" s="8"/>
      <c r="AD411" s="39"/>
      <c r="AE411" s="97"/>
      <c r="AF411" s="668" t="s">
        <v>328</v>
      </c>
      <c r="AG411" s="669"/>
      <c r="AH411" s="669"/>
      <c r="AI411" s="669"/>
      <c r="AJ411" s="669"/>
      <c r="AK411" s="669"/>
      <c r="AL411" s="669"/>
      <c r="AM411" s="669"/>
      <c r="AN411" s="669"/>
      <c r="AO411" s="669"/>
      <c r="AP411" s="669"/>
      <c r="AQ411" s="670"/>
      <c r="AS411" s="266"/>
    </row>
    <row r="412" spans="1:45" ht="18" customHeight="1" x14ac:dyDescent="0.2">
      <c r="A412" s="108"/>
      <c r="B412" s="107" t="s">
        <v>322</v>
      </c>
      <c r="C412" s="107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8"/>
      <c r="R412" s="8"/>
      <c r="S412" s="8"/>
      <c r="T412" s="8"/>
      <c r="U412" s="8"/>
      <c r="V412" s="8"/>
      <c r="W412" s="8"/>
      <c r="X412" s="9"/>
      <c r="Y412" s="9"/>
      <c r="Z412" s="9"/>
      <c r="AA412" s="9"/>
      <c r="AB412" s="8"/>
      <c r="AC412" s="8"/>
      <c r="AD412" s="39"/>
      <c r="AE412" s="97"/>
      <c r="AF412" s="28"/>
      <c r="AG412" s="8"/>
      <c r="AH412" s="9"/>
      <c r="AI412" s="9"/>
      <c r="AJ412" s="39"/>
      <c r="AK412" s="39"/>
      <c r="AL412" s="39"/>
      <c r="AM412" s="39"/>
      <c r="AN412" s="39"/>
      <c r="AO412" s="10"/>
      <c r="AP412" s="10"/>
      <c r="AQ412" s="27"/>
      <c r="AS412" s="266"/>
    </row>
    <row r="413" spans="1:45" ht="18" customHeight="1" x14ac:dyDescent="0.2">
      <c r="A413" s="108"/>
      <c r="B413" s="320" t="s">
        <v>185</v>
      </c>
      <c r="C413" s="320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8"/>
      <c r="R413" s="8"/>
      <c r="S413" s="8"/>
      <c r="T413" s="8"/>
      <c r="U413" s="8"/>
      <c r="V413" s="8"/>
      <c r="W413" s="8"/>
      <c r="X413" s="9"/>
      <c r="Y413" s="9"/>
      <c r="Z413" s="9"/>
      <c r="AA413" s="9"/>
      <c r="AB413" s="8"/>
      <c r="AC413" s="8"/>
      <c r="AD413" s="39"/>
      <c r="AE413" s="97"/>
      <c r="AF413" s="28"/>
      <c r="AG413" s="47" t="s">
        <v>33</v>
      </c>
      <c r="AH413" s="7"/>
      <c r="AI413" s="9"/>
      <c r="AJ413" s="39"/>
      <c r="AK413" s="39"/>
      <c r="AL413" s="39"/>
      <c r="AM413" s="39"/>
      <c r="AN413" s="39"/>
      <c r="AO413" s="10"/>
      <c r="AP413" s="10"/>
      <c r="AQ413" s="27"/>
      <c r="AS413" s="266"/>
    </row>
    <row r="414" spans="1:45" ht="18" customHeight="1" x14ac:dyDescent="0.2">
      <c r="A414" s="108"/>
      <c r="B414" s="320" t="s">
        <v>125</v>
      </c>
      <c r="C414" s="32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8"/>
      <c r="R414" s="8"/>
      <c r="S414" s="8"/>
      <c r="T414" s="8"/>
      <c r="U414" s="8"/>
      <c r="V414" s="8"/>
      <c r="W414" s="8"/>
      <c r="X414" s="9"/>
      <c r="Y414" s="9"/>
      <c r="Z414" s="9"/>
      <c r="AA414" s="9"/>
      <c r="AB414" s="39"/>
      <c r="AC414" s="39"/>
      <c r="AD414" s="39"/>
      <c r="AE414" s="97"/>
      <c r="AF414" s="96"/>
      <c r="AG414" s="71" t="s">
        <v>34</v>
      </c>
      <c r="AH414" s="71" t="s">
        <v>35</v>
      </c>
      <c r="AI414" s="7"/>
      <c r="AJ414" s="11"/>
      <c r="AK414" s="109"/>
      <c r="AL414" s="39"/>
      <c r="AM414" s="39"/>
      <c r="AN414" s="109"/>
      <c r="AO414" s="109"/>
      <c r="AP414" s="109"/>
      <c r="AQ414" s="97"/>
      <c r="AS414" s="266"/>
    </row>
    <row r="415" spans="1:45" ht="18" customHeight="1" x14ac:dyDescent="0.2">
      <c r="A415" s="108"/>
      <c r="B415" s="320" t="s">
        <v>307</v>
      </c>
      <c r="C415" s="291"/>
      <c r="D415" s="291"/>
      <c r="E415" s="60"/>
      <c r="F415" s="60"/>
      <c r="G415" s="60"/>
      <c r="H415" s="45"/>
      <c r="I415" s="44"/>
      <c r="J415" s="44"/>
      <c r="K415" s="44"/>
      <c r="L415" s="44"/>
      <c r="M415" s="44"/>
      <c r="N415" s="44"/>
      <c r="O415" s="44"/>
      <c r="P415" s="44"/>
      <c r="Q415" s="44"/>
      <c r="R415" s="26"/>
      <c r="S415" s="26"/>
      <c r="T415" s="26"/>
      <c r="U415" s="26"/>
      <c r="V415" s="26"/>
      <c r="W415" s="26"/>
      <c r="X415" s="26"/>
      <c r="Y415" s="26"/>
      <c r="Z415" s="39"/>
      <c r="AA415" s="26"/>
      <c r="AB415" s="39"/>
      <c r="AC415" s="39"/>
      <c r="AD415" s="39"/>
      <c r="AE415" s="97"/>
      <c r="AF415" s="96"/>
      <c r="AG415" s="70" t="s">
        <v>36</v>
      </c>
      <c r="AH415" s="70" t="s">
        <v>37</v>
      </c>
      <c r="AI415" s="72"/>
      <c r="AJ415" s="9"/>
      <c r="AK415" s="39"/>
      <c r="AL415" s="39"/>
      <c r="AM415" s="39"/>
      <c r="AN415" s="39"/>
      <c r="AO415" s="39"/>
      <c r="AP415" s="39"/>
      <c r="AQ415" s="110"/>
      <c r="AS415" s="266"/>
    </row>
    <row r="416" spans="1:45" ht="18" customHeight="1" x14ac:dyDescent="0.2">
      <c r="A416" s="108"/>
      <c r="B416" s="671" t="s">
        <v>308</v>
      </c>
      <c r="C416" s="671"/>
      <c r="D416" s="671"/>
      <c r="E416" s="671"/>
      <c r="F416" s="671"/>
      <c r="G416" s="671"/>
      <c r="H416" s="671"/>
      <c r="I416" s="45"/>
      <c r="J416" s="45"/>
      <c r="K416" s="45"/>
      <c r="L416" s="45"/>
      <c r="M416" s="46"/>
      <c r="N416" s="45"/>
      <c r="O416" s="45"/>
      <c r="P416" s="45"/>
      <c r="Q416" s="45"/>
      <c r="R416" s="45"/>
      <c r="S416" s="12"/>
      <c r="T416" s="12"/>
      <c r="U416" s="12"/>
      <c r="V416" s="12"/>
      <c r="W416" s="8"/>
      <c r="X416" s="8"/>
      <c r="Y416" s="8"/>
      <c r="Z416" s="39"/>
      <c r="AA416" s="8"/>
      <c r="AB416" s="39"/>
      <c r="AC416" s="39"/>
      <c r="AD416" s="39"/>
      <c r="AE416" s="97"/>
      <c r="AF416" s="96"/>
      <c r="AG416" s="71" t="s">
        <v>12</v>
      </c>
      <c r="AH416" s="76" t="s">
        <v>38</v>
      </c>
      <c r="AI416" s="73"/>
      <c r="AJ416" s="26"/>
      <c r="AK416" s="39"/>
      <c r="AL416" s="39"/>
      <c r="AM416" s="39"/>
      <c r="AN416" s="39"/>
      <c r="AO416" s="39"/>
      <c r="AP416" s="39"/>
      <c r="AQ416" s="97"/>
      <c r="AS416" s="266"/>
    </row>
    <row r="417" spans="1:45" ht="18" customHeight="1" x14ac:dyDescent="0.2">
      <c r="A417" s="108"/>
      <c r="B417" s="350" t="s">
        <v>323</v>
      </c>
      <c r="C417" s="107"/>
      <c r="D417" s="45"/>
      <c r="E417" s="45"/>
      <c r="F417" s="45"/>
      <c r="G417" s="45"/>
      <c r="H417" s="43"/>
      <c r="I417" s="43"/>
      <c r="J417" s="43"/>
      <c r="K417" s="43"/>
      <c r="L417" s="43"/>
      <c r="M417" s="43"/>
      <c r="N417" s="43"/>
      <c r="O417" s="43"/>
      <c r="P417" s="43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39"/>
      <c r="AC417" s="39"/>
      <c r="AD417" s="39"/>
      <c r="AE417" s="97"/>
      <c r="AF417" s="96"/>
      <c r="AG417" s="71" t="s">
        <v>39</v>
      </c>
      <c r="AH417" s="71" t="s">
        <v>40</v>
      </c>
      <c r="AI417" s="72"/>
      <c r="AJ417" s="8"/>
      <c r="AK417" s="39"/>
      <c r="AL417" s="39"/>
      <c r="AM417" s="39"/>
      <c r="AN417" s="39"/>
      <c r="AO417" s="39"/>
      <c r="AP417" s="39"/>
      <c r="AQ417" s="97"/>
      <c r="AS417" s="266"/>
    </row>
    <row r="418" spans="1:45" ht="18" customHeight="1" x14ac:dyDescent="0.2">
      <c r="A418" s="108"/>
      <c r="B418" s="350" t="s">
        <v>324</v>
      </c>
      <c r="C418" s="141"/>
      <c r="D418" s="45"/>
      <c r="E418" s="45"/>
      <c r="F418" s="45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8"/>
      <c r="R418" s="8"/>
      <c r="S418" s="8"/>
      <c r="T418" s="8"/>
      <c r="U418" s="8"/>
      <c r="V418" s="8"/>
      <c r="W418" s="8"/>
      <c r="X418" s="9"/>
      <c r="Y418" s="9"/>
      <c r="Z418" s="9"/>
      <c r="AA418" s="9"/>
      <c r="AB418" s="39"/>
      <c r="AC418" s="39"/>
      <c r="AD418" s="39"/>
      <c r="AE418" s="97"/>
      <c r="AF418" s="96"/>
      <c r="AG418" s="71" t="s">
        <v>41</v>
      </c>
      <c r="AH418" s="71" t="s">
        <v>42</v>
      </c>
      <c r="AI418" s="72"/>
      <c r="AJ418" s="8"/>
      <c r="AK418" s="39"/>
      <c r="AL418" s="39"/>
      <c r="AM418" s="39"/>
      <c r="AN418" s="39"/>
      <c r="AO418" s="39"/>
      <c r="AP418" s="39"/>
      <c r="AQ418" s="97"/>
      <c r="AS418" s="266"/>
    </row>
    <row r="419" spans="1:45" ht="18" customHeight="1" x14ac:dyDescent="0.2">
      <c r="A419" s="108"/>
      <c r="B419" s="349" t="s">
        <v>325</v>
      </c>
      <c r="C419" s="320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8"/>
      <c r="R419" s="8"/>
      <c r="S419" s="8"/>
      <c r="T419" s="8"/>
      <c r="U419" s="8"/>
      <c r="V419" s="8"/>
      <c r="W419" s="8"/>
      <c r="X419" s="9"/>
      <c r="Y419" s="9"/>
      <c r="Z419" s="9"/>
      <c r="AA419" s="9"/>
      <c r="AB419" s="39"/>
      <c r="AC419" s="39"/>
      <c r="AD419" s="39"/>
      <c r="AE419" s="97"/>
      <c r="AF419" s="96"/>
      <c r="AG419" s="70" t="s">
        <v>43</v>
      </c>
      <c r="AH419" s="70" t="s">
        <v>44</v>
      </c>
      <c r="AI419" s="72"/>
      <c r="AJ419" s="9"/>
      <c r="AK419" s="39"/>
      <c r="AL419" s="39"/>
      <c r="AM419" s="39"/>
      <c r="AN419" s="39"/>
      <c r="AO419" s="39"/>
      <c r="AP419" s="39"/>
      <c r="AQ419" s="97"/>
      <c r="AS419" s="266"/>
    </row>
    <row r="420" spans="1:45" ht="18" customHeight="1" x14ac:dyDescent="0.2">
      <c r="A420" s="108"/>
      <c r="AE420" s="97"/>
      <c r="AF420" s="96"/>
      <c r="AG420" s="111"/>
      <c r="AH420" s="70" t="s">
        <v>67</v>
      </c>
      <c r="AI420" s="72"/>
      <c r="AJ420" s="9"/>
      <c r="AK420" s="39"/>
      <c r="AL420" s="39"/>
      <c r="AM420" s="39"/>
      <c r="AN420" s="39"/>
      <c r="AO420" s="39"/>
      <c r="AP420" s="39"/>
      <c r="AQ420" s="97"/>
      <c r="AS420" s="266"/>
    </row>
    <row r="421" spans="1:45" ht="18" customHeight="1" thickBot="1" x14ac:dyDescent="0.25">
      <c r="A421" s="112"/>
      <c r="B421" s="13"/>
      <c r="C421" s="140"/>
      <c r="D421" s="13"/>
      <c r="E421" s="14"/>
      <c r="F421" s="14"/>
      <c r="G421" s="14"/>
      <c r="H421" s="14"/>
      <c r="I421" s="14"/>
      <c r="J421" s="14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5"/>
      <c r="Y421" s="38"/>
      <c r="Z421" s="113"/>
      <c r="AA421" s="113"/>
      <c r="AB421" s="113"/>
      <c r="AC421" s="113"/>
      <c r="AD421" s="38"/>
      <c r="AE421" s="74"/>
      <c r="AF421" s="672" t="s">
        <v>301</v>
      </c>
      <c r="AG421" s="673"/>
      <c r="AH421" s="674"/>
      <c r="AI421" s="674"/>
      <c r="AJ421" s="674"/>
      <c r="AK421" s="674"/>
      <c r="AL421" s="674"/>
      <c r="AM421" s="674"/>
      <c r="AN421" s="674"/>
      <c r="AO421" s="674"/>
      <c r="AP421" s="674"/>
      <c r="AQ421" s="675"/>
      <c r="AS421" s="266"/>
    </row>
    <row r="422" spans="1:45" ht="18" customHeight="1" x14ac:dyDescent="0.2">
      <c r="A422" s="497"/>
      <c r="B422" s="498"/>
      <c r="C422" s="499"/>
      <c r="D422" s="500" t="str">
        <f>D377</f>
        <v>PLAN  STUDIÓW  NR  VII</v>
      </c>
      <c r="E422" s="501"/>
      <c r="F422" s="501"/>
      <c r="G422" s="501"/>
      <c r="H422" s="501"/>
      <c r="I422" s="501"/>
      <c r="J422" s="501"/>
      <c r="K422" s="501"/>
      <c r="L422" s="501"/>
      <c r="M422" s="501"/>
      <c r="N422" s="501"/>
      <c r="O422" s="501"/>
      <c r="P422" s="501"/>
      <c r="Q422" s="501"/>
      <c r="R422" s="501"/>
      <c r="S422" s="501"/>
      <c r="T422" s="501"/>
      <c r="U422" s="501"/>
      <c r="V422" s="501"/>
      <c r="W422" s="501"/>
      <c r="X422" s="501"/>
      <c r="Y422" s="501"/>
      <c r="Z422" s="501"/>
      <c r="AA422" s="501"/>
      <c r="AB422" s="502"/>
      <c r="AC422" s="502"/>
      <c r="AD422" s="502"/>
      <c r="AE422" s="503"/>
      <c r="AF422" s="386"/>
      <c r="AG422" s="387"/>
      <c r="AH422" s="387"/>
      <c r="AI422" s="387"/>
      <c r="AJ422" s="387"/>
      <c r="AK422" s="387"/>
      <c r="AL422" s="387"/>
      <c r="AM422" s="387"/>
      <c r="AN422" s="387"/>
      <c r="AO422" s="387"/>
      <c r="AP422" s="387"/>
      <c r="AQ422" s="388"/>
      <c r="AS422" s="266"/>
    </row>
    <row r="423" spans="1:45" ht="18" customHeight="1" x14ac:dyDescent="0.2">
      <c r="A423" s="508" t="s">
        <v>190</v>
      </c>
      <c r="B423" s="509"/>
      <c r="C423" s="510"/>
      <c r="D423" s="504"/>
      <c r="E423" s="505"/>
      <c r="F423" s="505"/>
      <c r="G423" s="505"/>
      <c r="H423" s="505"/>
      <c r="I423" s="505"/>
      <c r="J423" s="505"/>
      <c r="K423" s="505"/>
      <c r="L423" s="505"/>
      <c r="M423" s="505"/>
      <c r="N423" s="505"/>
      <c r="O423" s="505"/>
      <c r="P423" s="505"/>
      <c r="Q423" s="505"/>
      <c r="R423" s="505"/>
      <c r="S423" s="505"/>
      <c r="T423" s="505"/>
      <c r="U423" s="505"/>
      <c r="V423" s="505"/>
      <c r="W423" s="505"/>
      <c r="X423" s="505"/>
      <c r="Y423" s="505"/>
      <c r="Z423" s="505"/>
      <c r="AA423" s="505"/>
      <c r="AB423" s="506"/>
      <c r="AC423" s="506"/>
      <c r="AD423" s="506"/>
      <c r="AE423" s="507"/>
      <c r="AF423" s="123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5"/>
      <c r="AS423" s="266"/>
    </row>
    <row r="424" spans="1:45" ht="18" customHeight="1" x14ac:dyDescent="0.2">
      <c r="A424" s="508" t="s">
        <v>293</v>
      </c>
      <c r="B424" s="511"/>
      <c r="C424" s="512"/>
      <c r="D424" s="176"/>
      <c r="E424" s="177"/>
      <c r="F424" s="177"/>
      <c r="G424" s="177"/>
      <c r="H424" s="178"/>
      <c r="I424" s="177"/>
      <c r="J424" s="177"/>
      <c r="K424" s="177"/>
      <c r="L424" s="175"/>
      <c r="M424" s="304"/>
      <c r="N424" s="304"/>
      <c r="O424" s="304"/>
      <c r="P424" s="304"/>
      <c r="Q424" s="304"/>
      <c r="R424" s="304"/>
      <c r="S424" s="304"/>
      <c r="T424" s="304"/>
      <c r="U424" s="304"/>
      <c r="V424" s="304"/>
      <c r="W424" s="304"/>
      <c r="X424" s="304"/>
      <c r="Y424" s="304"/>
      <c r="Z424" s="304"/>
      <c r="AA424" s="304"/>
      <c r="AB424" s="305"/>
      <c r="AC424" s="305"/>
      <c r="AD424" s="305"/>
      <c r="AE424" s="305"/>
      <c r="AF424" s="123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5"/>
      <c r="AS424" s="266"/>
    </row>
    <row r="425" spans="1:45" ht="18" customHeight="1" x14ac:dyDescent="0.2">
      <c r="A425" s="508"/>
      <c r="B425" s="509"/>
      <c r="C425" s="510"/>
      <c r="D425" s="176" t="s">
        <v>188</v>
      </c>
      <c r="E425" s="177"/>
      <c r="F425" s="177"/>
      <c r="G425" s="177"/>
      <c r="H425" s="178" t="s">
        <v>338</v>
      </c>
      <c r="I425" s="177"/>
      <c r="J425" s="177"/>
      <c r="K425" s="177"/>
      <c r="L425" s="175"/>
      <c r="M425" s="304"/>
      <c r="N425" s="304"/>
      <c r="O425" s="304"/>
      <c r="P425" s="304"/>
      <c r="Q425" s="304"/>
      <c r="R425" s="304"/>
      <c r="S425" s="304"/>
      <c r="T425" s="304"/>
      <c r="U425" s="304"/>
      <c r="V425" s="304"/>
      <c r="W425" s="304"/>
      <c r="X425" s="304"/>
      <c r="Y425" s="127"/>
      <c r="Z425" s="126"/>
      <c r="AA425" s="126"/>
      <c r="AB425" s="128"/>
      <c r="AC425" s="126"/>
      <c r="AD425" s="126"/>
      <c r="AE425" s="126"/>
      <c r="AF425" s="129"/>
      <c r="AG425" s="130"/>
      <c r="AH425" s="130"/>
      <c r="AI425" s="130"/>
      <c r="AJ425" s="130"/>
      <c r="AK425" s="130"/>
      <c r="AL425" s="130"/>
      <c r="AM425" s="130"/>
      <c r="AN425" s="130"/>
      <c r="AO425" s="130"/>
      <c r="AP425" s="130"/>
      <c r="AQ425" s="131"/>
      <c r="AS425" s="266"/>
    </row>
    <row r="426" spans="1:45" ht="18" customHeight="1" x14ac:dyDescent="0.2">
      <c r="A426" s="548" t="s">
        <v>69</v>
      </c>
      <c r="B426" s="509"/>
      <c r="C426" s="510"/>
      <c r="D426" s="126" t="s">
        <v>72</v>
      </c>
      <c r="E426" s="358"/>
      <c r="F426" s="358"/>
      <c r="G426" s="358"/>
      <c r="H426" s="127" t="s">
        <v>121</v>
      </c>
      <c r="I426" s="127"/>
      <c r="J426" s="128"/>
      <c r="K426" s="296"/>
      <c r="L426" s="12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6"/>
      <c r="AA426" s="126"/>
      <c r="AB426" s="128"/>
      <c r="AC426" s="294"/>
      <c r="AD426" s="294"/>
      <c r="AE426" s="294"/>
      <c r="AF426" s="129"/>
      <c r="AG426" s="130"/>
      <c r="AH426" s="130"/>
      <c r="AI426" s="130"/>
      <c r="AJ426" s="130"/>
      <c r="AK426" s="130"/>
      <c r="AL426" s="130"/>
      <c r="AM426" s="130"/>
      <c r="AN426" s="130"/>
      <c r="AO426" s="130"/>
      <c r="AP426" s="130"/>
      <c r="AQ426" s="131"/>
      <c r="AS426" s="266"/>
    </row>
    <row r="427" spans="1:45" ht="18" customHeight="1" x14ac:dyDescent="0.2">
      <c r="A427" s="549" t="s">
        <v>123</v>
      </c>
      <c r="B427" s="550"/>
      <c r="C427" s="551"/>
      <c r="D427" s="126" t="s">
        <v>71</v>
      </c>
      <c r="E427" s="358"/>
      <c r="F427" s="358"/>
      <c r="G427" s="126"/>
      <c r="H427" s="127" t="s">
        <v>122</v>
      </c>
      <c r="I427" s="127"/>
      <c r="J427" s="128"/>
      <c r="K427" s="127"/>
      <c r="L427" s="127"/>
      <c r="M427" s="124"/>
      <c r="N427" s="296"/>
      <c r="O427" s="127"/>
      <c r="P427" s="127"/>
      <c r="Q427" s="127"/>
      <c r="R427" s="127"/>
      <c r="S427" s="127"/>
      <c r="T427" s="127"/>
      <c r="U427" s="127"/>
      <c r="V427" s="127"/>
      <c r="W427" s="127"/>
      <c r="X427" s="127"/>
      <c r="Y427" s="127"/>
      <c r="Z427" s="126"/>
      <c r="AA427" s="126"/>
      <c r="AB427" s="128"/>
      <c r="AC427" s="294"/>
      <c r="AD427" s="294"/>
      <c r="AE427" s="294"/>
      <c r="AF427" s="650" t="s">
        <v>336</v>
      </c>
      <c r="AG427" s="651"/>
      <c r="AH427" s="651"/>
      <c r="AI427" s="651"/>
      <c r="AJ427" s="651"/>
      <c r="AK427" s="651"/>
      <c r="AL427" s="651"/>
      <c r="AM427" s="651"/>
      <c r="AN427" s="651"/>
      <c r="AO427" s="651"/>
      <c r="AP427" s="651"/>
      <c r="AQ427" s="652"/>
      <c r="AS427" s="266"/>
    </row>
    <row r="428" spans="1:45" ht="18" customHeight="1" x14ac:dyDescent="0.2">
      <c r="A428" s="548" t="s">
        <v>65</v>
      </c>
      <c r="B428" s="509"/>
      <c r="C428" s="510"/>
      <c r="D428" s="126" t="s">
        <v>0</v>
      </c>
      <c r="E428" s="126"/>
      <c r="F428" s="126"/>
      <c r="G428" s="126"/>
      <c r="H428" s="127" t="s">
        <v>73</v>
      </c>
      <c r="I428" s="127"/>
      <c r="J428" s="128"/>
      <c r="K428" s="127"/>
      <c r="L428" s="127"/>
      <c r="M428" s="127"/>
      <c r="N428" s="296"/>
      <c r="O428" s="127"/>
      <c r="P428" s="127"/>
      <c r="Q428" s="127"/>
      <c r="R428" s="127"/>
      <c r="S428" s="127"/>
      <c r="T428" s="127"/>
      <c r="U428" s="127"/>
      <c r="V428" s="127"/>
      <c r="W428" s="127"/>
      <c r="X428" s="127"/>
      <c r="Y428" s="127"/>
      <c r="Z428" s="126"/>
      <c r="AA428" s="126"/>
      <c r="AB428" s="128"/>
      <c r="AC428" s="126"/>
      <c r="AD428" s="126"/>
      <c r="AE428" s="126"/>
      <c r="AF428" s="650" t="s">
        <v>337</v>
      </c>
      <c r="AG428" s="651"/>
      <c r="AH428" s="651"/>
      <c r="AI428" s="651"/>
      <c r="AJ428" s="651"/>
      <c r="AK428" s="651"/>
      <c r="AL428" s="651"/>
      <c r="AM428" s="651"/>
      <c r="AN428" s="651"/>
      <c r="AO428" s="651"/>
      <c r="AP428" s="651"/>
      <c r="AQ428" s="652"/>
      <c r="AS428" s="266"/>
    </row>
    <row r="429" spans="1:45" ht="18" customHeight="1" thickBot="1" x14ac:dyDescent="0.25">
      <c r="A429" s="702"/>
      <c r="B429" s="703"/>
      <c r="C429" s="704"/>
      <c r="D429" s="132"/>
      <c r="E429" s="126"/>
      <c r="F429" s="126"/>
      <c r="G429" s="126"/>
      <c r="H429" s="127"/>
      <c r="I429" s="127"/>
      <c r="J429" s="128"/>
      <c r="K429" s="127"/>
      <c r="L429" s="12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  <c r="W429" s="127"/>
      <c r="X429" s="127"/>
      <c r="Y429" s="127"/>
      <c r="Z429" s="126"/>
      <c r="AA429" s="34"/>
      <c r="AB429" s="35"/>
      <c r="AC429" s="82"/>
      <c r="AD429" s="82"/>
      <c r="AE429" s="82"/>
      <c r="AF429" s="389"/>
      <c r="AG429" s="134"/>
      <c r="AH429" s="134"/>
      <c r="AI429" s="134"/>
      <c r="AJ429" s="134"/>
      <c r="AK429" s="134"/>
      <c r="AL429" s="134"/>
      <c r="AM429" s="134"/>
      <c r="AN429" s="134"/>
      <c r="AO429" s="134"/>
      <c r="AP429" s="134"/>
      <c r="AQ429" s="390"/>
      <c r="AS429" s="266"/>
    </row>
    <row r="430" spans="1:45" ht="18" customHeight="1" thickBot="1" x14ac:dyDescent="0.25">
      <c r="A430" s="136"/>
      <c r="B430" s="298"/>
      <c r="C430" s="298"/>
      <c r="D430" s="287"/>
      <c r="E430" s="287"/>
      <c r="F430" s="287"/>
      <c r="G430" s="287"/>
      <c r="H430" s="287"/>
      <c r="I430" s="287"/>
      <c r="J430" s="287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8"/>
      <c r="AA430" s="138"/>
      <c r="AB430" s="139"/>
      <c r="AC430" s="139"/>
      <c r="AD430" s="139"/>
      <c r="AE430" s="139"/>
      <c r="AF430" s="139"/>
      <c r="AG430" s="139"/>
      <c r="AH430" s="139"/>
      <c r="AI430" s="139"/>
      <c r="AJ430" s="139"/>
      <c r="AK430" s="139"/>
      <c r="AL430" s="139"/>
      <c r="AM430" s="139"/>
      <c r="AN430" s="139"/>
      <c r="AO430" s="139"/>
      <c r="AP430" s="287"/>
      <c r="AQ430" s="287"/>
      <c r="AS430" s="266"/>
    </row>
    <row r="431" spans="1:45" ht="18" customHeight="1" x14ac:dyDescent="0.2">
      <c r="A431" s="705" t="s">
        <v>46</v>
      </c>
      <c r="B431" s="656" t="s">
        <v>2</v>
      </c>
      <c r="C431" s="657"/>
      <c r="D431" s="532" t="s">
        <v>3</v>
      </c>
      <c r="E431" s="533"/>
      <c r="F431" s="534"/>
      <c r="G431" s="540" t="s">
        <v>4</v>
      </c>
      <c r="H431" s="539"/>
      <c r="I431" s="539"/>
      <c r="J431" s="539"/>
      <c r="K431" s="539"/>
      <c r="L431" s="540" t="s">
        <v>56</v>
      </c>
      <c r="M431" s="541"/>
      <c r="N431" s="541"/>
      <c r="O431" s="541"/>
      <c r="P431" s="541"/>
      <c r="Q431" s="541"/>
      <c r="R431" s="541"/>
      <c r="S431" s="541"/>
      <c r="T431" s="541"/>
      <c r="U431" s="541"/>
      <c r="V431" s="541"/>
      <c r="W431" s="541"/>
      <c r="X431" s="541"/>
      <c r="Y431" s="541"/>
      <c r="Z431" s="541"/>
      <c r="AA431" s="541"/>
      <c r="AB431" s="541"/>
      <c r="AC431" s="541"/>
      <c r="AD431" s="541"/>
      <c r="AE431" s="541"/>
      <c r="AF431" s="541"/>
      <c r="AG431" s="541"/>
      <c r="AH431" s="541"/>
      <c r="AI431" s="541"/>
      <c r="AJ431" s="541"/>
      <c r="AK431" s="541"/>
      <c r="AL431" s="541"/>
      <c r="AM431" s="541"/>
      <c r="AN431" s="541"/>
      <c r="AO431" s="541"/>
      <c r="AP431" s="541"/>
      <c r="AQ431" s="542"/>
      <c r="AS431" s="266"/>
    </row>
    <row r="432" spans="1:45" ht="18" customHeight="1" x14ac:dyDescent="0.2">
      <c r="A432" s="706"/>
      <c r="B432" s="658"/>
      <c r="C432" s="659"/>
      <c r="D432" s="535"/>
      <c r="E432" s="536"/>
      <c r="F432" s="537"/>
      <c r="G432" s="684" t="s">
        <v>6</v>
      </c>
      <c r="H432" s="521" t="s">
        <v>7</v>
      </c>
      <c r="I432" s="521"/>
      <c r="J432" s="521"/>
      <c r="K432" s="575"/>
      <c r="L432" s="543" t="s">
        <v>23</v>
      </c>
      <c r="M432" s="521"/>
      <c r="N432" s="521"/>
      <c r="O432" s="544"/>
      <c r="P432" s="543" t="s">
        <v>24</v>
      </c>
      <c r="Q432" s="521"/>
      <c r="R432" s="521"/>
      <c r="S432" s="544"/>
      <c r="T432" s="545" t="s">
        <v>25</v>
      </c>
      <c r="U432" s="546"/>
      <c r="V432" s="546"/>
      <c r="W432" s="547"/>
      <c r="X432" s="545" t="s">
        <v>26</v>
      </c>
      <c r="Y432" s="546"/>
      <c r="Z432" s="546"/>
      <c r="AA432" s="547"/>
      <c r="AB432" s="545" t="s">
        <v>27</v>
      </c>
      <c r="AC432" s="546"/>
      <c r="AD432" s="546"/>
      <c r="AE432" s="547"/>
      <c r="AF432" s="545" t="s">
        <v>28</v>
      </c>
      <c r="AG432" s="546"/>
      <c r="AH432" s="546"/>
      <c r="AI432" s="547"/>
      <c r="AJ432" s="545" t="s">
        <v>29</v>
      </c>
      <c r="AK432" s="546"/>
      <c r="AL432" s="546"/>
      <c r="AM432" s="547"/>
      <c r="AN432" s="543" t="s">
        <v>109</v>
      </c>
      <c r="AO432" s="521"/>
      <c r="AP432" s="521"/>
      <c r="AQ432" s="544"/>
      <c r="AS432" s="266"/>
    </row>
    <row r="433" spans="1:45" ht="18" customHeight="1" x14ac:dyDescent="0.2">
      <c r="A433" s="706"/>
      <c r="B433" s="658"/>
      <c r="C433" s="659"/>
      <c r="D433" s="513" t="s">
        <v>8</v>
      </c>
      <c r="E433" s="515" t="s">
        <v>9</v>
      </c>
      <c r="F433" s="518" t="s">
        <v>68</v>
      </c>
      <c r="G433" s="592"/>
      <c r="H433" s="521" t="s">
        <v>10</v>
      </c>
      <c r="I433" s="521" t="s">
        <v>11</v>
      </c>
      <c r="J433" s="521" t="s">
        <v>12</v>
      </c>
      <c r="K433" s="575" t="s">
        <v>62</v>
      </c>
      <c r="L433" s="784" t="s">
        <v>342</v>
      </c>
      <c r="M433" s="785"/>
      <c r="N433" s="785"/>
      <c r="O433" s="785"/>
      <c r="P433" s="785"/>
      <c r="Q433" s="785"/>
      <c r="R433" s="785"/>
      <c r="S433" s="785"/>
      <c r="T433" s="785"/>
      <c r="U433" s="785"/>
      <c r="V433" s="785"/>
      <c r="W433" s="785"/>
      <c r="X433" s="785"/>
      <c r="Y433" s="785"/>
      <c r="Z433" s="785"/>
      <c r="AA433" s="785"/>
      <c r="AB433" s="785"/>
      <c r="AC433" s="785"/>
      <c r="AD433" s="785"/>
      <c r="AE433" s="785"/>
      <c r="AF433" s="785"/>
      <c r="AG433" s="785"/>
      <c r="AH433" s="785"/>
      <c r="AI433" s="785"/>
      <c r="AJ433" s="785"/>
      <c r="AK433" s="785"/>
      <c r="AL433" s="785"/>
      <c r="AM433" s="785"/>
      <c r="AN433" s="785"/>
      <c r="AO433" s="785"/>
      <c r="AP433" s="785"/>
      <c r="AQ433" s="786"/>
      <c r="AS433" s="266"/>
    </row>
    <row r="434" spans="1:45" ht="18" customHeight="1" x14ac:dyDescent="0.2">
      <c r="A434" s="706"/>
      <c r="B434" s="658"/>
      <c r="C434" s="659"/>
      <c r="D434" s="513"/>
      <c r="E434" s="516"/>
      <c r="F434" s="519"/>
      <c r="G434" s="592"/>
      <c r="H434" s="521"/>
      <c r="I434" s="521"/>
      <c r="J434" s="521"/>
      <c r="K434" s="575"/>
      <c r="L434" s="567" t="s">
        <v>10</v>
      </c>
      <c r="M434" s="555" t="s">
        <v>11</v>
      </c>
      <c r="N434" s="557" t="s">
        <v>13</v>
      </c>
      <c r="O434" s="565" t="s">
        <v>66</v>
      </c>
      <c r="P434" s="567" t="s">
        <v>10</v>
      </c>
      <c r="Q434" s="555" t="s">
        <v>11</v>
      </c>
      <c r="R434" s="557" t="s">
        <v>13</v>
      </c>
      <c r="S434" s="565" t="s">
        <v>66</v>
      </c>
      <c r="T434" s="567" t="s">
        <v>10</v>
      </c>
      <c r="U434" s="555" t="s">
        <v>11</v>
      </c>
      <c r="V434" s="557" t="s">
        <v>13</v>
      </c>
      <c r="W434" s="565" t="s">
        <v>66</v>
      </c>
      <c r="X434" s="567" t="s">
        <v>10</v>
      </c>
      <c r="Y434" s="555" t="s">
        <v>11</v>
      </c>
      <c r="Z434" s="557" t="s">
        <v>13</v>
      </c>
      <c r="AA434" s="565" t="s">
        <v>66</v>
      </c>
      <c r="AB434" s="567" t="s">
        <v>10</v>
      </c>
      <c r="AC434" s="555" t="s">
        <v>11</v>
      </c>
      <c r="AD434" s="557" t="s">
        <v>13</v>
      </c>
      <c r="AE434" s="565" t="s">
        <v>66</v>
      </c>
      <c r="AF434" s="567" t="s">
        <v>10</v>
      </c>
      <c r="AG434" s="555" t="s">
        <v>11</v>
      </c>
      <c r="AH434" s="557" t="s">
        <v>13</v>
      </c>
      <c r="AI434" s="565" t="s">
        <v>66</v>
      </c>
      <c r="AJ434" s="567" t="s">
        <v>10</v>
      </c>
      <c r="AK434" s="555" t="s">
        <v>11</v>
      </c>
      <c r="AL434" s="557" t="s">
        <v>13</v>
      </c>
      <c r="AM434" s="565" t="s">
        <v>66</v>
      </c>
      <c r="AN434" s="567" t="s">
        <v>10</v>
      </c>
      <c r="AO434" s="555" t="s">
        <v>11</v>
      </c>
      <c r="AP434" s="557" t="s">
        <v>13</v>
      </c>
      <c r="AQ434" s="565" t="s">
        <v>66</v>
      </c>
      <c r="AS434" s="266"/>
    </row>
    <row r="435" spans="1:45" ht="18" customHeight="1" thickBot="1" x14ac:dyDescent="0.25">
      <c r="A435" s="707"/>
      <c r="B435" s="660"/>
      <c r="C435" s="661"/>
      <c r="D435" s="514"/>
      <c r="E435" s="517"/>
      <c r="F435" s="520"/>
      <c r="G435" s="593"/>
      <c r="H435" s="522"/>
      <c r="I435" s="522"/>
      <c r="J435" s="522"/>
      <c r="K435" s="576"/>
      <c r="L435" s="568"/>
      <c r="M435" s="556"/>
      <c r="N435" s="558"/>
      <c r="O435" s="566"/>
      <c r="P435" s="568"/>
      <c r="Q435" s="556"/>
      <c r="R435" s="558"/>
      <c r="S435" s="566"/>
      <c r="T435" s="568"/>
      <c r="U435" s="556"/>
      <c r="V435" s="558"/>
      <c r="W435" s="566"/>
      <c r="X435" s="568"/>
      <c r="Y435" s="556"/>
      <c r="Z435" s="558"/>
      <c r="AA435" s="566"/>
      <c r="AB435" s="568"/>
      <c r="AC435" s="556"/>
      <c r="AD435" s="558"/>
      <c r="AE435" s="566"/>
      <c r="AF435" s="568"/>
      <c r="AG435" s="556"/>
      <c r="AH435" s="558"/>
      <c r="AI435" s="566"/>
      <c r="AJ435" s="568"/>
      <c r="AK435" s="556"/>
      <c r="AL435" s="558"/>
      <c r="AM435" s="566"/>
      <c r="AN435" s="568"/>
      <c r="AO435" s="556"/>
      <c r="AP435" s="558"/>
      <c r="AQ435" s="566"/>
      <c r="AS435" s="266"/>
    </row>
    <row r="436" spans="1:45" ht="18" customHeight="1" thickBot="1" x14ac:dyDescent="0.25">
      <c r="A436" s="94" t="s">
        <v>314</v>
      </c>
      <c r="B436" s="733" t="s">
        <v>318</v>
      </c>
      <c r="C436" s="733"/>
      <c r="D436" s="734"/>
      <c r="E436" s="734"/>
      <c r="F436" s="301"/>
      <c r="G436" s="301"/>
      <c r="H436" s="269"/>
      <c r="I436" s="269"/>
      <c r="J436" s="269"/>
      <c r="K436" s="269"/>
      <c r="L436" s="735"/>
      <c r="M436" s="735"/>
      <c r="N436" s="735"/>
      <c r="O436" s="735"/>
      <c r="P436" s="735"/>
      <c r="Q436" s="735"/>
      <c r="R436" s="735"/>
      <c r="S436" s="735"/>
      <c r="T436" s="735"/>
      <c r="U436" s="735"/>
      <c r="V436" s="735"/>
      <c r="W436" s="735"/>
      <c r="X436" s="735"/>
      <c r="Y436" s="735"/>
      <c r="Z436" s="735"/>
      <c r="AA436" s="735"/>
      <c r="AB436" s="735"/>
      <c r="AC436" s="735"/>
      <c r="AD436" s="735"/>
      <c r="AE436" s="735"/>
      <c r="AF436" s="735"/>
      <c r="AG436" s="735"/>
      <c r="AH436" s="735"/>
      <c r="AI436" s="735"/>
      <c r="AJ436" s="735"/>
      <c r="AK436" s="735"/>
      <c r="AL436" s="735"/>
      <c r="AM436" s="735"/>
      <c r="AN436" s="735"/>
      <c r="AO436" s="735"/>
      <c r="AP436" s="735"/>
      <c r="AQ436" s="736"/>
      <c r="AS436" s="266"/>
    </row>
    <row r="437" spans="1:45" ht="18" customHeight="1" x14ac:dyDescent="0.2">
      <c r="A437" s="319">
        <v>1</v>
      </c>
      <c r="B437" s="682" t="s">
        <v>252</v>
      </c>
      <c r="C437" s="685"/>
      <c r="D437" s="79">
        <v>1</v>
      </c>
      <c r="E437" s="25">
        <v>1</v>
      </c>
      <c r="F437" s="20">
        <v>3</v>
      </c>
      <c r="G437" s="30">
        <v>16</v>
      </c>
      <c r="H437" s="51">
        <v>8</v>
      </c>
      <c r="I437" s="51"/>
      <c r="J437" s="51"/>
      <c r="K437" s="51">
        <v>8</v>
      </c>
      <c r="L437" s="308"/>
      <c r="M437" s="307"/>
      <c r="N437" s="307"/>
      <c r="O437" s="309"/>
      <c r="P437" s="85"/>
      <c r="Q437" s="307"/>
      <c r="R437" s="307"/>
      <c r="S437" s="309"/>
      <c r="T437" s="37"/>
      <c r="U437" s="115"/>
      <c r="V437" s="115"/>
      <c r="W437" s="75"/>
      <c r="X437" s="85"/>
      <c r="Y437" s="307"/>
      <c r="Z437" s="307"/>
      <c r="AA437" s="309"/>
      <c r="AB437" s="30"/>
      <c r="AC437" s="51"/>
      <c r="AD437" s="51"/>
      <c r="AE437" s="20"/>
      <c r="AF437" s="30"/>
      <c r="AG437" s="51"/>
      <c r="AH437" s="51"/>
      <c r="AI437" s="20"/>
      <c r="AJ437" s="116">
        <v>8</v>
      </c>
      <c r="AK437" s="51"/>
      <c r="AL437" s="51"/>
      <c r="AM437" s="20">
        <v>8</v>
      </c>
      <c r="AN437" s="30"/>
      <c r="AO437" s="51"/>
      <c r="AP437" s="51"/>
      <c r="AQ437" s="20"/>
      <c r="AS437" s="266"/>
    </row>
    <row r="438" spans="1:45" ht="18" customHeight="1" x14ac:dyDescent="0.2">
      <c r="A438" s="209">
        <f>A437+1</f>
        <v>2</v>
      </c>
      <c r="B438" s="682" t="s">
        <v>253</v>
      </c>
      <c r="C438" s="685"/>
      <c r="D438" s="79"/>
      <c r="E438" s="81">
        <v>2</v>
      </c>
      <c r="F438" s="20">
        <v>2</v>
      </c>
      <c r="G438" s="30">
        <v>16</v>
      </c>
      <c r="H438" s="51">
        <v>8</v>
      </c>
      <c r="I438" s="51"/>
      <c r="J438" s="51"/>
      <c r="K438" s="51">
        <v>8</v>
      </c>
      <c r="L438" s="308"/>
      <c r="M438" s="307"/>
      <c r="N438" s="307"/>
      <c r="O438" s="309"/>
      <c r="P438" s="85"/>
      <c r="Q438" s="307"/>
      <c r="R438" s="307"/>
      <c r="S438" s="309"/>
      <c r="T438" s="22"/>
      <c r="U438" s="21"/>
      <c r="V438" s="21"/>
      <c r="W438" s="18"/>
      <c r="X438" s="85"/>
      <c r="Y438" s="307"/>
      <c r="Z438" s="307"/>
      <c r="AA438" s="309"/>
      <c r="AB438" s="30"/>
      <c r="AC438" s="51"/>
      <c r="AD438" s="51"/>
      <c r="AE438" s="20"/>
      <c r="AF438" s="30"/>
      <c r="AG438" s="51"/>
      <c r="AH438" s="51"/>
      <c r="AI438" s="20"/>
      <c r="AJ438" s="29">
        <v>8</v>
      </c>
      <c r="AK438" s="51"/>
      <c r="AL438" s="51"/>
      <c r="AM438" s="20">
        <v>8</v>
      </c>
      <c r="AN438" s="30"/>
      <c r="AO438" s="51"/>
      <c r="AP438" s="51"/>
      <c r="AQ438" s="20"/>
      <c r="AS438" s="266"/>
    </row>
    <row r="439" spans="1:45" ht="18" customHeight="1" x14ac:dyDescent="0.2">
      <c r="A439" s="209">
        <f>A438+1</f>
        <v>3</v>
      </c>
      <c r="B439" s="682" t="s">
        <v>254</v>
      </c>
      <c r="C439" s="685"/>
      <c r="D439" s="17"/>
      <c r="E439" s="24">
        <v>1</v>
      </c>
      <c r="F439" s="20">
        <v>4</v>
      </c>
      <c r="G439" s="30">
        <v>16</v>
      </c>
      <c r="H439" s="51">
        <v>16</v>
      </c>
      <c r="I439" s="51"/>
      <c r="J439" s="51"/>
      <c r="K439" s="51"/>
      <c r="L439" s="22"/>
      <c r="M439" s="21"/>
      <c r="N439" s="21"/>
      <c r="O439" s="18"/>
      <c r="P439" s="29"/>
      <c r="Q439" s="21"/>
      <c r="R439" s="21"/>
      <c r="S439" s="18"/>
      <c r="T439" s="22"/>
      <c r="U439" s="21"/>
      <c r="V439" s="21"/>
      <c r="W439" s="18"/>
      <c r="X439" s="29"/>
      <c r="Y439" s="21"/>
      <c r="Z439" s="21"/>
      <c r="AA439" s="18"/>
      <c r="AB439" s="30"/>
      <c r="AC439" s="51"/>
      <c r="AD439" s="51"/>
      <c r="AE439" s="20"/>
      <c r="AF439" s="30"/>
      <c r="AG439" s="51"/>
      <c r="AH439" s="51"/>
      <c r="AI439" s="20"/>
      <c r="AJ439" s="29"/>
      <c r="AK439" s="51"/>
      <c r="AL439" s="51"/>
      <c r="AM439" s="20"/>
      <c r="AN439" s="30">
        <v>16</v>
      </c>
      <c r="AO439" s="51"/>
      <c r="AP439" s="51"/>
      <c r="AQ439" s="20"/>
      <c r="AS439" s="266"/>
    </row>
    <row r="440" spans="1:45" ht="18" customHeight="1" x14ac:dyDescent="0.2">
      <c r="A440" s="209">
        <f>A439+1</f>
        <v>4</v>
      </c>
      <c r="B440" s="682" t="s">
        <v>255</v>
      </c>
      <c r="C440" s="685"/>
      <c r="D440" s="299"/>
      <c r="E440" s="81">
        <v>2</v>
      </c>
      <c r="F440" s="289">
        <v>2</v>
      </c>
      <c r="G440" s="30">
        <v>16</v>
      </c>
      <c r="H440" s="51">
        <v>8</v>
      </c>
      <c r="I440" s="51"/>
      <c r="J440" s="51"/>
      <c r="K440" s="51">
        <v>8</v>
      </c>
      <c r="L440" s="308"/>
      <c r="M440" s="21"/>
      <c r="N440" s="21"/>
      <c r="O440" s="309"/>
      <c r="P440" s="29"/>
      <c r="Q440" s="21"/>
      <c r="R440" s="21"/>
      <c r="S440" s="309"/>
      <c r="T440" s="308"/>
      <c r="U440" s="307"/>
      <c r="V440" s="307"/>
      <c r="W440" s="309"/>
      <c r="X440" s="29"/>
      <c r="Y440" s="21"/>
      <c r="Z440" s="21"/>
      <c r="AA440" s="309"/>
      <c r="AB440" s="30"/>
      <c r="AC440" s="51"/>
      <c r="AD440" s="51"/>
      <c r="AE440" s="289"/>
      <c r="AF440" s="30"/>
      <c r="AG440" s="51"/>
      <c r="AH440" s="51"/>
      <c r="AI440" s="289"/>
      <c r="AJ440" s="29">
        <v>8</v>
      </c>
      <c r="AK440" s="51"/>
      <c r="AL440" s="51"/>
      <c r="AM440" s="289">
        <v>8</v>
      </c>
      <c r="AN440" s="30"/>
      <c r="AO440" s="51"/>
      <c r="AP440" s="51"/>
      <c r="AQ440" s="289"/>
      <c r="AS440" s="266"/>
    </row>
    <row r="441" spans="1:45" ht="18" customHeight="1" x14ac:dyDescent="0.2">
      <c r="A441" s="209">
        <f>A440+1</f>
        <v>5</v>
      </c>
      <c r="B441" s="682" t="s">
        <v>110</v>
      </c>
      <c r="C441" s="685"/>
      <c r="D441" s="19"/>
      <c r="E441" s="25">
        <v>1</v>
      </c>
      <c r="F441" s="20">
        <v>4</v>
      </c>
      <c r="G441" s="30">
        <v>18</v>
      </c>
      <c r="H441" s="51"/>
      <c r="I441" s="51"/>
      <c r="J441" s="51"/>
      <c r="K441" s="51">
        <v>18</v>
      </c>
      <c r="L441" s="22"/>
      <c r="M441" s="21"/>
      <c r="N441" s="21"/>
      <c r="O441" s="18"/>
      <c r="P441" s="29"/>
      <c r="Q441" s="21"/>
      <c r="R441" s="21"/>
      <c r="S441" s="18"/>
      <c r="T441" s="22"/>
      <c r="U441" s="21"/>
      <c r="V441" s="21"/>
      <c r="W441" s="18"/>
      <c r="X441" s="29"/>
      <c r="Y441" s="21"/>
      <c r="Z441" s="21"/>
      <c r="AA441" s="18"/>
      <c r="AB441" s="30"/>
      <c r="AC441" s="51"/>
      <c r="AD441" s="51"/>
      <c r="AE441" s="20"/>
      <c r="AF441" s="30"/>
      <c r="AG441" s="51"/>
      <c r="AH441" s="51"/>
      <c r="AI441" s="20"/>
      <c r="AJ441" s="30"/>
      <c r="AK441" s="51"/>
      <c r="AL441" s="51"/>
      <c r="AM441" s="20"/>
      <c r="AN441" s="30"/>
      <c r="AO441" s="51"/>
      <c r="AP441" s="51"/>
      <c r="AQ441" s="20">
        <v>18</v>
      </c>
      <c r="AS441" s="266"/>
    </row>
    <row r="442" spans="1:45" ht="18" customHeight="1" x14ac:dyDescent="0.2">
      <c r="A442" s="715" t="s">
        <v>49</v>
      </c>
      <c r="B442" s="771" t="s">
        <v>247</v>
      </c>
      <c r="C442" s="772"/>
      <c r="D442" s="717"/>
      <c r="E442" s="719"/>
      <c r="F442" s="721">
        <v>15</v>
      </c>
      <c r="G442" s="722"/>
      <c r="H442" s="719"/>
      <c r="I442" s="719"/>
      <c r="J442" s="719"/>
      <c r="K442" s="721"/>
      <c r="L442" s="49"/>
      <c r="M442" s="51"/>
      <c r="N442" s="51"/>
      <c r="O442" s="20"/>
      <c r="P442" s="30"/>
      <c r="Q442" s="51"/>
      <c r="R442" s="51"/>
      <c r="S442" s="20"/>
      <c r="T442" s="49"/>
      <c r="U442" s="51"/>
      <c r="V442" s="51"/>
      <c r="W442" s="20"/>
      <c r="X442" s="30"/>
      <c r="Y442" s="51"/>
      <c r="Z442" s="51"/>
      <c r="AA442" s="20"/>
      <c r="AB442" s="30"/>
      <c r="AC442" s="51"/>
      <c r="AD442" s="51"/>
      <c r="AE442" s="20"/>
      <c r="AF442" s="30"/>
      <c r="AG442" s="51"/>
      <c r="AH442" s="51"/>
      <c r="AI442" s="20"/>
      <c r="AJ442" s="30"/>
      <c r="AK442" s="51"/>
      <c r="AL442" s="51"/>
      <c r="AM442" s="20"/>
      <c r="AN442" s="30"/>
      <c r="AO442" s="51"/>
      <c r="AP442" s="51"/>
      <c r="AQ442" s="20"/>
      <c r="AS442" s="266"/>
    </row>
    <row r="443" spans="1:45" ht="18" customHeight="1" x14ac:dyDescent="0.2">
      <c r="A443" s="716"/>
      <c r="B443" s="773" t="s">
        <v>246</v>
      </c>
      <c r="C443" s="774"/>
      <c r="D443" s="718"/>
      <c r="E443" s="720"/>
      <c r="F443" s="714"/>
      <c r="G443" s="723"/>
      <c r="H443" s="720"/>
      <c r="I443" s="720"/>
      <c r="J443" s="720"/>
      <c r="K443" s="714"/>
      <c r="L443" s="22"/>
      <c r="M443" s="21"/>
      <c r="N443" s="21"/>
      <c r="O443" s="18"/>
      <c r="P443" s="29"/>
      <c r="Q443" s="21"/>
      <c r="R443" s="21"/>
      <c r="S443" s="18"/>
      <c r="T443" s="22"/>
      <c r="U443" s="21"/>
      <c r="V443" s="21"/>
      <c r="W443" s="18"/>
      <c r="X443" s="29"/>
      <c r="Y443" s="21"/>
      <c r="Z443" s="21"/>
      <c r="AA443" s="18"/>
      <c r="AB443" s="30"/>
      <c r="AC443" s="51"/>
      <c r="AD443" s="51"/>
      <c r="AE443" s="20"/>
      <c r="AF443" s="30"/>
      <c r="AG443" s="51"/>
      <c r="AH443" s="51"/>
      <c r="AI443" s="20"/>
      <c r="AJ443" s="30"/>
      <c r="AK443" s="51"/>
      <c r="AL443" s="51"/>
      <c r="AM443" s="20"/>
      <c r="AN443" s="30"/>
      <c r="AO443" s="51"/>
      <c r="AP443" s="51"/>
      <c r="AQ443" s="20"/>
      <c r="AS443" s="266"/>
    </row>
    <row r="444" spans="1:45" ht="18" customHeight="1" thickBot="1" x14ac:dyDescent="0.25">
      <c r="A444" s="5"/>
      <c r="B444" s="286"/>
      <c r="C444" s="48"/>
      <c r="D444" s="318"/>
      <c r="E444" s="307"/>
      <c r="F444" s="309"/>
      <c r="G444" s="67"/>
      <c r="H444" s="51"/>
      <c r="I444" s="288"/>
      <c r="J444" s="288"/>
      <c r="K444" s="288"/>
      <c r="L444" s="86"/>
      <c r="M444" s="87"/>
      <c r="N444" s="87"/>
      <c r="O444" s="78"/>
      <c r="P444" s="88"/>
      <c r="Q444" s="87"/>
      <c r="R444" s="87"/>
      <c r="S444" s="78"/>
      <c r="T444" s="86"/>
      <c r="U444" s="87"/>
      <c r="V444" s="87"/>
      <c r="W444" s="78"/>
      <c r="X444" s="88"/>
      <c r="Y444" s="87"/>
      <c r="Z444" s="87"/>
      <c r="AA444" s="78"/>
      <c r="AB444" s="88"/>
      <c r="AC444" s="87"/>
      <c r="AD444" s="87"/>
      <c r="AE444" s="78"/>
      <c r="AF444" s="88"/>
      <c r="AG444" s="87"/>
      <c r="AH444" s="87"/>
      <c r="AI444" s="78"/>
      <c r="AJ444" s="88"/>
      <c r="AK444" s="87"/>
      <c r="AL444" s="87"/>
      <c r="AM444" s="78"/>
      <c r="AN444" s="88"/>
      <c r="AO444" s="87"/>
      <c r="AP444" s="87"/>
      <c r="AQ444" s="78"/>
      <c r="AS444" s="266"/>
    </row>
    <row r="445" spans="1:45" ht="18" customHeight="1" thickTop="1" x14ac:dyDescent="0.2">
      <c r="A445" s="55"/>
      <c r="B445" s="598" t="s">
        <v>21</v>
      </c>
      <c r="C445" s="599"/>
      <c r="D445" s="602">
        <f t="shared" ref="D445:K445" si="42">SUM(D437:D444)</f>
        <v>1</v>
      </c>
      <c r="E445" s="594">
        <f t="shared" si="42"/>
        <v>7</v>
      </c>
      <c r="F445" s="596">
        <f t="shared" si="42"/>
        <v>30</v>
      </c>
      <c r="G445" s="604">
        <f t="shared" si="42"/>
        <v>82</v>
      </c>
      <c r="H445" s="594">
        <f t="shared" si="42"/>
        <v>40</v>
      </c>
      <c r="I445" s="594">
        <f t="shared" si="42"/>
        <v>0</v>
      </c>
      <c r="J445" s="594">
        <f t="shared" si="42"/>
        <v>0</v>
      </c>
      <c r="K445" s="596">
        <f t="shared" si="42"/>
        <v>42</v>
      </c>
      <c r="L445" s="444">
        <f t="shared" ref="L445:AQ445" si="43">SUM(L437:L443)</f>
        <v>0</v>
      </c>
      <c r="M445" s="445">
        <f t="shared" si="43"/>
        <v>0</v>
      </c>
      <c r="N445" s="445">
        <f t="shared" si="43"/>
        <v>0</v>
      </c>
      <c r="O445" s="446">
        <f t="shared" si="43"/>
        <v>0</v>
      </c>
      <c r="P445" s="444">
        <f t="shared" si="43"/>
        <v>0</v>
      </c>
      <c r="Q445" s="445">
        <f t="shared" si="43"/>
        <v>0</v>
      </c>
      <c r="R445" s="445">
        <f t="shared" si="43"/>
        <v>0</v>
      </c>
      <c r="S445" s="446">
        <f t="shared" si="43"/>
        <v>0</v>
      </c>
      <c r="T445" s="444">
        <f t="shared" si="43"/>
        <v>0</v>
      </c>
      <c r="U445" s="445">
        <f t="shared" si="43"/>
        <v>0</v>
      </c>
      <c r="V445" s="445">
        <f t="shared" si="43"/>
        <v>0</v>
      </c>
      <c r="W445" s="446">
        <f t="shared" si="43"/>
        <v>0</v>
      </c>
      <c r="X445" s="444">
        <f t="shared" si="43"/>
        <v>0</v>
      </c>
      <c r="Y445" s="445">
        <f t="shared" si="43"/>
        <v>0</v>
      </c>
      <c r="Z445" s="445">
        <f t="shared" si="43"/>
        <v>0</v>
      </c>
      <c r="AA445" s="446">
        <f t="shared" si="43"/>
        <v>0</v>
      </c>
      <c r="AB445" s="444">
        <f t="shared" si="43"/>
        <v>0</v>
      </c>
      <c r="AC445" s="445">
        <f t="shared" si="43"/>
        <v>0</v>
      </c>
      <c r="AD445" s="445">
        <f t="shared" si="43"/>
        <v>0</v>
      </c>
      <c r="AE445" s="446">
        <f t="shared" si="43"/>
        <v>0</v>
      </c>
      <c r="AF445" s="444">
        <f t="shared" si="43"/>
        <v>0</v>
      </c>
      <c r="AG445" s="445">
        <f t="shared" si="43"/>
        <v>0</v>
      </c>
      <c r="AH445" s="445">
        <f t="shared" si="43"/>
        <v>0</v>
      </c>
      <c r="AI445" s="446">
        <f t="shared" si="43"/>
        <v>0</v>
      </c>
      <c r="AJ445" s="444">
        <f t="shared" si="43"/>
        <v>24</v>
      </c>
      <c r="AK445" s="445">
        <f t="shared" si="43"/>
        <v>0</v>
      </c>
      <c r="AL445" s="445">
        <f t="shared" si="43"/>
        <v>0</v>
      </c>
      <c r="AM445" s="446">
        <f t="shared" si="43"/>
        <v>24</v>
      </c>
      <c r="AN445" s="444">
        <f t="shared" si="43"/>
        <v>16</v>
      </c>
      <c r="AO445" s="445">
        <f t="shared" si="43"/>
        <v>0</v>
      </c>
      <c r="AP445" s="445">
        <f t="shared" si="43"/>
        <v>0</v>
      </c>
      <c r="AQ445" s="447">
        <f t="shared" si="43"/>
        <v>18</v>
      </c>
      <c r="AS445" s="266"/>
    </row>
    <row r="446" spans="1:45" ht="18" customHeight="1" thickBot="1" x14ac:dyDescent="0.25">
      <c r="A446" s="58"/>
      <c r="B446" s="600"/>
      <c r="C446" s="601"/>
      <c r="D446" s="603"/>
      <c r="E446" s="595"/>
      <c r="F446" s="597"/>
      <c r="G446" s="679"/>
      <c r="H446" s="680"/>
      <c r="I446" s="680"/>
      <c r="J446" s="680"/>
      <c r="K446" s="681"/>
      <c r="L446" s="676">
        <f>SUM(L445:O445)</f>
        <v>0</v>
      </c>
      <c r="M446" s="692"/>
      <c r="N446" s="692"/>
      <c r="O446" s="693"/>
      <c r="P446" s="676">
        <f>SUM(P445:S445)</f>
        <v>0</v>
      </c>
      <c r="Q446" s="692"/>
      <c r="R446" s="692"/>
      <c r="S446" s="693"/>
      <c r="T446" s="676">
        <f>SUM(T445:W445)</f>
        <v>0</v>
      </c>
      <c r="U446" s="677"/>
      <c r="V446" s="677"/>
      <c r="W446" s="678"/>
      <c r="X446" s="676">
        <f>SUM(X445:AA445)</f>
        <v>0</v>
      </c>
      <c r="Y446" s="677"/>
      <c r="Z446" s="677"/>
      <c r="AA446" s="678"/>
      <c r="AB446" s="676">
        <f>SUM(AB445:AE445)</f>
        <v>0</v>
      </c>
      <c r="AC446" s="677"/>
      <c r="AD446" s="677"/>
      <c r="AE446" s="678"/>
      <c r="AF446" s="676">
        <f>SUM(AF445:AI445)</f>
        <v>0</v>
      </c>
      <c r="AG446" s="677"/>
      <c r="AH446" s="677"/>
      <c r="AI446" s="678"/>
      <c r="AJ446" s="676">
        <f>SUM(AJ445:AM445)</f>
        <v>48</v>
      </c>
      <c r="AK446" s="677"/>
      <c r="AL446" s="677"/>
      <c r="AM446" s="678"/>
      <c r="AN446" s="676">
        <f>SUM(AN445:AQ445)</f>
        <v>34</v>
      </c>
      <c r="AO446" s="677"/>
      <c r="AP446" s="677"/>
      <c r="AQ446" s="678"/>
      <c r="AS446" s="266"/>
    </row>
    <row r="447" spans="1:45" ht="18" customHeight="1" x14ac:dyDescent="0.2">
      <c r="A447" s="781" t="s">
        <v>306</v>
      </c>
      <c r="B447" s="779"/>
      <c r="C447" s="780"/>
      <c r="D447" s="586" t="s">
        <v>8</v>
      </c>
      <c r="E447" s="589" t="s">
        <v>9</v>
      </c>
      <c r="F447" s="565" t="s">
        <v>68</v>
      </c>
      <c r="G447" s="578" t="s">
        <v>6</v>
      </c>
      <c r="H447" s="521" t="s">
        <v>10</v>
      </c>
      <c r="I447" s="521" t="s">
        <v>11</v>
      </c>
      <c r="J447" s="521" t="s">
        <v>12</v>
      </c>
      <c r="K447" s="575" t="s">
        <v>62</v>
      </c>
      <c r="L447" s="612" t="s">
        <v>23</v>
      </c>
      <c r="M447" s="613"/>
      <c r="N447" s="613"/>
      <c r="O447" s="614"/>
      <c r="P447" s="612" t="s">
        <v>24</v>
      </c>
      <c r="Q447" s="613"/>
      <c r="R447" s="613"/>
      <c r="S447" s="614"/>
      <c r="T447" s="612" t="s">
        <v>25</v>
      </c>
      <c r="U447" s="613"/>
      <c r="V447" s="613"/>
      <c r="W447" s="614"/>
      <c r="X447" s="612" t="s">
        <v>26</v>
      </c>
      <c r="Y447" s="613"/>
      <c r="Z447" s="613"/>
      <c r="AA447" s="614"/>
      <c r="AB447" s="612" t="s">
        <v>27</v>
      </c>
      <c r="AC447" s="613"/>
      <c r="AD447" s="613"/>
      <c r="AE447" s="614"/>
      <c r="AF447" s="612" t="s">
        <v>28</v>
      </c>
      <c r="AG447" s="613"/>
      <c r="AH447" s="613"/>
      <c r="AI447" s="614"/>
      <c r="AJ447" s="691" t="s">
        <v>29</v>
      </c>
      <c r="AK447" s="627"/>
      <c r="AL447" s="627"/>
      <c r="AM447" s="628"/>
      <c r="AN447" s="612" t="s">
        <v>109</v>
      </c>
      <c r="AO447" s="613"/>
      <c r="AP447" s="613"/>
      <c r="AQ447" s="614"/>
      <c r="AS447" s="266"/>
    </row>
    <row r="448" spans="1:45" ht="18" customHeight="1" x14ac:dyDescent="0.2">
      <c r="A448" s="781"/>
      <c r="B448" s="779"/>
      <c r="C448" s="780"/>
      <c r="D448" s="587"/>
      <c r="E448" s="589"/>
      <c r="F448" s="591"/>
      <c r="G448" s="578"/>
      <c r="H448" s="521"/>
      <c r="I448" s="521"/>
      <c r="J448" s="521"/>
      <c r="K448" s="575"/>
      <c r="L448" s="567" t="s">
        <v>10</v>
      </c>
      <c r="M448" s="555" t="s">
        <v>11</v>
      </c>
      <c r="N448" s="557" t="s">
        <v>13</v>
      </c>
      <c r="O448" s="565" t="s">
        <v>66</v>
      </c>
      <c r="P448" s="567" t="s">
        <v>10</v>
      </c>
      <c r="Q448" s="555" t="s">
        <v>11</v>
      </c>
      <c r="R448" s="557" t="s">
        <v>13</v>
      </c>
      <c r="S448" s="565" t="s">
        <v>66</v>
      </c>
      <c r="T448" s="567" t="s">
        <v>10</v>
      </c>
      <c r="U448" s="555" t="s">
        <v>11</v>
      </c>
      <c r="V448" s="557" t="s">
        <v>13</v>
      </c>
      <c r="W448" s="565" t="s">
        <v>66</v>
      </c>
      <c r="X448" s="567" t="s">
        <v>10</v>
      </c>
      <c r="Y448" s="555" t="s">
        <v>11</v>
      </c>
      <c r="Z448" s="557" t="s">
        <v>13</v>
      </c>
      <c r="AA448" s="565" t="s">
        <v>66</v>
      </c>
      <c r="AB448" s="567" t="s">
        <v>10</v>
      </c>
      <c r="AC448" s="555" t="s">
        <v>11</v>
      </c>
      <c r="AD448" s="557" t="s">
        <v>13</v>
      </c>
      <c r="AE448" s="565" t="s">
        <v>66</v>
      </c>
      <c r="AF448" s="567" t="s">
        <v>10</v>
      </c>
      <c r="AG448" s="555" t="s">
        <v>11</v>
      </c>
      <c r="AH448" s="557" t="s">
        <v>13</v>
      </c>
      <c r="AI448" s="565" t="s">
        <v>66</v>
      </c>
      <c r="AJ448" s="567" t="s">
        <v>10</v>
      </c>
      <c r="AK448" s="555" t="s">
        <v>11</v>
      </c>
      <c r="AL448" s="557" t="s">
        <v>13</v>
      </c>
      <c r="AM448" s="565" t="s">
        <v>66</v>
      </c>
      <c r="AN448" s="567" t="s">
        <v>10</v>
      </c>
      <c r="AO448" s="555" t="s">
        <v>11</v>
      </c>
      <c r="AP448" s="557" t="s">
        <v>13</v>
      </c>
      <c r="AQ448" s="565" t="s">
        <v>66</v>
      </c>
      <c r="AS448" s="266"/>
    </row>
    <row r="449" spans="1:45" ht="18" customHeight="1" thickBot="1" x14ac:dyDescent="0.25">
      <c r="A449" s="781"/>
      <c r="B449" s="779"/>
      <c r="C449" s="780"/>
      <c r="D449" s="588"/>
      <c r="E449" s="590"/>
      <c r="F449" s="566"/>
      <c r="G449" s="579"/>
      <c r="H449" s="522"/>
      <c r="I449" s="522"/>
      <c r="J449" s="522"/>
      <c r="K449" s="576"/>
      <c r="L449" s="568"/>
      <c r="M449" s="556"/>
      <c r="N449" s="558"/>
      <c r="O449" s="566"/>
      <c r="P449" s="568"/>
      <c r="Q449" s="556"/>
      <c r="R449" s="558"/>
      <c r="S449" s="566"/>
      <c r="T449" s="568"/>
      <c r="U449" s="556"/>
      <c r="V449" s="558"/>
      <c r="W449" s="566"/>
      <c r="X449" s="568"/>
      <c r="Y449" s="556"/>
      <c r="Z449" s="558"/>
      <c r="AA449" s="566"/>
      <c r="AB449" s="568"/>
      <c r="AC449" s="556"/>
      <c r="AD449" s="558"/>
      <c r="AE449" s="566"/>
      <c r="AF449" s="568"/>
      <c r="AG449" s="556"/>
      <c r="AH449" s="558"/>
      <c r="AI449" s="566"/>
      <c r="AJ449" s="568"/>
      <c r="AK449" s="556"/>
      <c r="AL449" s="558"/>
      <c r="AM449" s="566"/>
      <c r="AN449" s="568"/>
      <c r="AO449" s="556"/>
      <c r="AP449" s="558"/>
      <c r="AQ449" s="566"/>
      <c r="AS449" s="266"/>
    </row>
    <row r="450" spans="1:45" ht="18" customHeight="1" x14ac:dyDescent="0.2">
      <c r="A450" s="781"/>
      <c r="B450" s="779"/>
      <c r="C450" s="780"/>
      <c r="D450" s="754">
        <f t="shared" ref="D450:K450" si="44">SUM(D50,D97,D157,D207,D261,D310,D445)</f>
        <v>21</v>
      </c>
      <c r="E450" s="697">
        <f t="shared" si="44"/>
        <v>101</v>
      </c>
      <c r="F450" s="742">
        <f t="shared" si="44"/>
        <v>210</v>
      </c>
      <c r="G450" s="741">
        <f t="shared" si="44"/>
        <v>1394</v>
      </c>
      <c r="H450" s="697">
        <f t="shared" si="44"/>
        <v>672</v>
      </c>
      <c r="I450" s="697">
        <f t="shared" si="44"/>
        <v>112</v>
      </c>
      <c r="J450" s="697">
        <f t="shared" si="44"/>
        <v>264</v>
      </c>
      <c r="K450" s="697">
        <f t="shared" si="44"/>
        <v>346</v>
      </c>
      <c r="L450" s="491">
        <f t="shared" ref="L450:AA450" si="45">SUM(L50,L97,L157,L207,L261,L445)</f>
        <v>104</v>
      </c>
      <c r="M450" s="467">
        <f t="shared" si="45"/>
        <v>16</v>
      </c>
      <c r="N450" s="467">
        <f t="shared" si="45"/>
        <v>64</v>
      </c>
      <c r="O450" s="467">
        <f t="shared" si="45"/>
        <v>16</v>
      </c>
      <c r="P450" s="491">
        <f t="shared" si="45"/>
        <v>96</v>
      </c>
      <c r="Q450" s="490">
        <f t="shared" si="45"/>
        <v>40</v>
      </c>
      <c r="R450" s="490">
        <f t="shared" si="45"/>
        <v>64</v>
      </c>
      <c r="S450" s="469">
        <f t="shared" si="45"/>
        <v>0</v>
      </c>
      <c r="T450" s="491">
        <f t="shared" si="45"/>
        <v>48</v>
      </c>
      <c r="U450" s="490">
        <f t="shared" si="45"/>
        <v>40</v>
      </c>
      <c r="V450" s="490">
        <f t="shared" si="45"/>
        <v>48</v>
      </c>
      <c r="W450" s="469">
        <f t="shared" si="45"/>
        <v>24</v>
      </c>
      <c r="X450" s="491">
        <f t="shared" si="45"/>
        <v>80</v>
      </c>
      <c r="Y450" s="490">
        <f t="shared" si="45"/>
        <v>0</v>
      </c>
      <c r="Z450" s="490">
        <f t="shared" si="45"/>
        <v>32</v>
      </c>
      <c r="AA450" s="469">
        <f t="shared" si="45"/>
        <v>88</v>
      </c>
      <c r="AB450" s="491">
        <f>SUM(AB50,AB97,AB157,AB207,AB261,AB310,AB445)</f>
        <v>112</v>
      </c>
      <c r="AC450" s="490">
        <f>SUM(AC50,AC97,AC157,AC207,AC261,AC445)</f>
        <v>0</v>
      </c>
      <c r="AD450" s="490">
        <f>SUM(AD50,AD97,AD157,AD207,AD261,AD445)</f>
        <v>24</v>
      </c>
      <c r="AE450" s="469">
        <f>SUM(AE50,AE97,AE157,AE207,AE261,AE310,AE445)</f>
        <v>72</v>
      </c>
      <c r="AF450" s="491">
        <f>SUM(AF50,AF97,AF157,AF207,AF261,AF310,AF445)</f>
        <v>80</v>
      </c>
      <c r="AG450" s="490">
        <f>SUM(AG50,AG97,AG157,AG207,AG261,AG445)</f>
        <v>16</v>
      </c>
      <c r="AH450" s="490">
        <f>SUM(AH50,AH97,AH157,AH207,AH261,AH445)</f>
        <v>32</v>
      </c>
      <c r="AI450" s="469">
        <f>SUM(AI50,AI97,AI157,AI207,AI261,AI310,AI445)</f>
        <v>56</v>
      </c>
      <c r="AJ450" s="491">
        <f>SUM(AJ50,AJ97,AJ157,AJ207,AJ261,AJ310,AJ445)</f>
        <v>112</v>
      </c>
      <c r="AK450" s="490">
        <f>SUM(AK50,AK97,AK157,AK207,AK261,AK445)</f>
        <v>0</v>
      </c>
      <c r="AL450" s="490">
        <f>SUM(AL50,AL97,AL157,AL207,AL261,AL445)</f>
        <v>0</v>
      </c>
      <c r="AM450" s="469">
        <f>SUM(AM50,AM97,AM157,AM207,AM261,AM310,AM445)</f>
        <v>72</v>
      </c>
      <c r="AN450" s="491">
        <f>SUM(AN50,AN97,AN157,AN207,AN261,AN445)</f>
        <v>40</v>
      </c>
      <c r="AO450" s="490">
        <f>SUM(AO50,AO97,AO157,AO207,AO261,AO445)</f>
        <v>0</v>
      </c>
      <c r="AP450" s="490">
        <f>SUM(AP50,AP97,AP157,AP207,AP261,AP445)</f>
        <v>0</v>
      </c>
      <c r="AQ450" s="469">
        <f>SUM(AQ50,AQ97,AQ157,AQ207,AQ261,AQ445)</f>
        <v>18</v>
      </c>
      <c r="AS450" s="266"/>
    </row>
    <row r="451" spans="1:45" ht="18" customHeight="1" thickBot="1" x14ac:dyDescent="0.25">
      <c r="A451" s="781"/>
      <c r="B451" s="779"/>
      <c r="C451" s="780"/>
      <c r="D451" s="755"/>
      <c r="E451" s="633"/>
      <c r="F451" s="743"/>
      <c r="G451" s="639"/>
      <c r="H451" s="633"/>
      <c r="I451" s="633"/>
      <c r="J451" s="633"/>
      <c r="K451" s="633"/>
      <c r="L451" s="606">
        <f>SUM(L450:O450)</f>
        <v>200</v>
      </c>
      <c r="M451" s="607"/>
      <c r="N451" s="607"/>
      <c r="O451" s="608"/>
      <c r="P451" s="606">
        <f>SUM(P450:S450)</f>
        <v>200</v>
      </c>
      <c r="Q451" s="607"/>
      <c r="R451" s="607"/>
      <c r="S451" s="608"/>
      <c r="T451" s="606">
        <f>SUM(T450:W450)</f>
        <v>160</v>
      </c>
      <c r="U451" s="607"/>
      <c r="V451" s="607"/>
      <c r="W451" s="608"/>
      <c r="X451" s="606">
        <f>SUM(X450:AA450)</f>
        <v>200</v>
      </c>
      <c r="Y451" s="607"/>
      <c r="Z451" s="607"/>
      <c r="AA451" s="608"/>
      <c r="AB451" s="606">
        <f>SUM(AB450:AE450)</f>
        <v>208</v>
      </c>
      <c r="AC451" s="607"/>
      <c r="AD451" s="607"/>
      <c r="AE451" s="608"/>
      <c r="AF451" s="606">
        <f>SUM(AF450:AI450)</f>
        <v>184</v>
      </c>
      <c r="AG451" s="607"/>
      <c r="AH451" s="607"/>
      <c r="AI451" s="608"/>
      <c r="AJ451" s="606">
        <f>SUM(AJ450:AM450)</f>
        <v>184</v>
      </c>
      <c r="AK451" s="607"/>
      <c r="AL451" s="607"/>
      <c r="AM451" s="608"/>
      <c r="AN451" s="606">
        <f>SUM(AN450:AQ450)</f>
        <v>58</v>
      </c>
      <c r="AO451" s="607"/>
      <c r="AP451" s="607"/>
      <c r="AQ451" s="608"/>
      <c r="AS451" s="266">
        <f>SUM(L451:AQ451)</f>
        <v>1394</v>
      </c>
    </row>
    <row r="452" spans="1:45" ht="18" customHeight="1" x14ac:dyDescent="0.2">
      <c r="A452" s="781"/>
      <c r="B452" s="779"/>
      <c r="C452" s="780"/>
      <c r="D452" s="618" t="s">
        <v>30</v>
      </c>
      <c r="E452" s="619"/>
      <c r="F452" s="620"/>
      <c r="G452" s="626" t="s">
        <v>31</v>
      </c>
      <c r="H452" s="627"/>
      <c r="I452" s="627"/>
      <c r="J452" s="627"/>
      <c r="K452" s="628"/>
      <c r="L452" s="629">
        <v>3</v>
      </c>
      <c r="M452" s="630"/>
      <c r="N452" s="630"/>
      <c r="O452" s="631"/>
      <c r="P452" s="629">
        <v>2</v>
      </c>
      <c r="Q452" s="630"/>
      <c r="R452" s="630"/>
      <c r="S452" s="631"/>
      <c r="T452" s="629">
        <v>3</v>
      </c>
      <c r="U452" s="630"/>
      <c r="V452" s="630"/>
      <c r="W452" s="631"/>
      <c r="X452" s="629">
        <v>3</v>
      </c>
      <c r="Y452" s="630"/>
      <c r="Z452" s="630"/>
      <c r="AA452" s="631"/>
      <c r="AB452" s="629">
        <v>2</v>
      </c>
      <c r="AC452" s="630"/>
      <c r="AD452" s="630"/>
      <c r="AE452" s="631"/>
      <c r="AF452" s="629">
        <v>4</v>
      </c>
      <c r="AG452" s="630"/>
      <c r="AH452" s="630"/>
      <c r="AI452" s="631"/>
      <c r="AJ452" s="629">
        <v>4</v>
      </c>
      <c r="AK452" s="630"/>
      <c r="AL452" s="630"/>
      <c r="AM452" s="631"/>
      <c r="AN452" s="629">
        <v>0</v>
      </c>
      <c r="AO452" s="630"/>
      <c r="AP452" s="630"/>
      <c r="AQ452" s="631"/>
      <c r="AS452" s="266">
        <f>SUM(L452:AQ452)</f>
        <v>21</v>
      </c>
    </row>
    <row r="453" spans="1:45" ht="18" customHeight="1" x14ac:dyDescent="0.2">
      <c r="A453" s="781"/>
      <c r="B453" s="779"/>
      <c r="C453" s="780"/>
      <c r="D453" s="621"/>
      <c r="E453" s="584"/>
      <c r="F453" s="622"/>
      <c r="G453" s="643" t="s">
        <v>32</v>
      </c>
      <c r="H453" s="644"/>
      <c r="I453" s="644"/>
      <c r="J453" s="644"/>
      <c r="K453" s="645"/>
      <c r="L453" s="647">
        <v>10</v>
      </c>
      <c r="M453" s="648"/>
      <c r="N453" s="648"/>
      <c r="O453" s="649"/>
      <c r="P453" s="647">
        <v>11</v>
      </c>
      <c r="Q453" s="648"/>
      <c r="R453" s="648"/>
      <c r="S453" s="649"/>
      <c r="T453" s="647">
        <v>10</v>
      </c>
      <c r="U453" s="648"/>
      <c r="V453" s="648"/>
      <c r="W453" s="649"/>
      <c r="X453" s="647">
        <v>14</v>
      </c>
      <c r="Y453" s="648"/>
      <c r="Z453" s="648"/>
      <c r="AA453" s="649"/>
      <c r="AB453" s="647">
        <v>18</v>
      </c>
      <c r="AC453" s="648"/>
      <c r="AD453" s="648"/>
      <c r="AE453" s="649"/>
      <c r="AF453" s="647">
        <v>15</v>
      </c>
      <c r="AG453" s="648"/>
      <c r="AH453" s="648"/>
      <c r="AI453" s="649"/>
      <c r="AJ453" s="647">
        <v>16</v>
      </c>
      <c r="AK453" s="648"/>
      <c r="AL453" s="648"/>
      <c r="AM453" s="649"/>
      <c r="AN453" s="647">
        <v>5</v>
      </c>
      <c r="AO453" s="648"/>
      <c r="AP453" s="648"/>
      <c r="AQ453" s="649"/>
      <c r="AS453" s="266">
        <f>SUM(L453:AQ453)</f>
        <v>99</v>
      </c>
    </row>
    <row r="454" spans="1:45" ht="18" customHeight="1" thickBot="1" x14ac:dyDescent="0.25">
      <c r="A454" s="781"/>
      <c r="B454" s="779"/>
      <c r="C454" s="780"/>
      <c r="D454" s="623"/>
      <c r="E454" s="624"/>
      <c r="F454" s="625"/>
      <c r="G454" s="643" t="s">
        <v>68</v>
      </c>
      <c r="H454" s="644"/>
      <c r="I454" s="644"/>
      <c r="J454" s="644"/>
      <c r="K454" s="645"/>
      <c r="L454" s="646">
        <v>26</v>
      </c>
      <c r="M454" s="646"/>
      <c r="N454" s="646"/>
      <c r="O454" s="646"/>
      <c r="P454" s="646">
        <v>25</v>
      </c>
      <c r="Q454" s="646"/>
      <c r="R454" s="646"/>
      <c r="S454" s="646"/>
      <c r="T454" s="606">
        <v>25</v>
      </c>
      <c r="U454" s="607"/>
      <c r="V454" s="607"/>
      <c r="W454" s="608"/>
      <c r="X454" s="646">
        <v>27</v>
      </c>
      <c r="Y454" s="646"/>
      <c r="Z454" s="646"/>
      <c r="AA454" s="646"/>
      <c r="AB454" s="646">
        <v>27</v>
      </c>
      <c r="AC454" s="646"/>
      <c r="AD454" s="646"/>
      <c r="AE454" s="646"/>
      <c r="AF454" s="646">
        <v>28</v>
      </c>
      <c r="AG454" s="646"/>
      <c r="AH454" s="646"/>
      <c r="AI454" s="646"/>
      <c r="AJ454" s="646">
        <v>26</v>
      </c>
      <c r="AK454" s="646"/>
      <c r="AL454" s="646"/>
      <c r="AM454" s="646"/>
      <c r="AN454" s="646">
        <v>26</v>
      </c>
      <c r="AO454" s="646"/>
      <c r="AP454" s="646"/>
      <c r="AQ454" s="646"/>
      <c r="AS454" s="266">
        <f>SUM(L454:AQ454)</f>
        <v>210</v>
      </c>
    </row>
    <row r="455" spans="1:45" ht="18" customHeight="1" x14ac:dyDescent="0.2">
      <c r="A455" s="101"/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3"/>
      <c r="Z455" s="102"/>
      <c r="AA455" s="102"/>
      <c r="AB455" s="102"/>
      <c r="AC455" s="102"/>
      <c r="AD455" s="98"/>
      <c r="AE455" s="99"/>
      <c r="AF455" s="104"/>
      <c r="AG455" s="102"/>
      <c r="AH455" s="102"/>
      <c r="AI455" s="102"/>
      <c r="AJ455" s="102"/>
      <c r="AK455" s="102"/>
      <c r="AL455" s="102"/>
      <c r="AM455" s="102"/>
      <c r="AN455" s="102"/>
      <c r="AO455" s="102"/>
      <c r="AP455" s="102"/>
      <c r="AQ455" s="105"/>
      <c r="AS455" s="266"/>
    </row>
    <row r="456" spans="1:45" ht="18" customHeight="1" x14ac:dyDescent="0.2">
      <c r="A456" s="106" t="s">
        <v>64</v>
      </c>
      <c r="B456" s="41"/>
      <c r="C456" s="107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8"/>
      <c r="R456" s="8"/>
      <c r="S456" s="8"/>
      <c r="T456" s="8"/>
      <c r="U456" s="8"/>
      <c r="V456" s="8"/>
      <c r="W456" s="8"/>
      <c r="X456" s="9"/>
      <c r="Y456" s="9"/>
      <c r="Z456" s="9"/>
      <c r="AA456" s="9"/>
      <c r="AB456" s="8"/>
      <c r="AC456" s="8"/>
      <c r="AD456" s="39"/>
      <c r="AE456" s="97"/>
      <c r="AF456" s="668" t="s">
        <v>328</v>
      </c>
      <c r="AG456" s="669"/>
      <c r="AH456" s="669"/>
      <c r="AI456" s="669"/>
      <c r="AJ456" s="669"/>
      <c r="AK456" s="669"/>
      <c r="AL456" s="669"/>
      <c r="AM456" s="669"/>
      <c r="AN456" s="669"/>
      <c r="AO456" s="669"/>
      <c r="AP456" s="669"/>
      <c r="AQ456" s="670"/>
      <c r="AS456" s="266"/>
    </row>
    <row r="457" spans="1:45" ht="18" customHeight="1" x14ac:dyDescent="0.2">
      <c r="A457" s="108"/>
      <c r="B457" s="107" t="s">
        <v>322</v>
      </c>
      <c r="C457" s="107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8"/>
      <c r="R457" s="8"/>
      <c r="S457" s="8"/>
      <c r="T457" s="8"/>
      <c r="U457" s="8"/>
      <c r="V457" s="8"/>
      <c r="W457" s="8"/>
      <c r="X457" s="9"/>
      <c r="Y457" s="9"/>
      <c r="Z457" s="9"/>
      <c r="AA457" s="9"/>
      <c r="AB457" s="8"/>
      <c r="AC457" s="8"/>
      <c r="AD457" s="39"/>
      <c r="AE457" s="97"/>
      <c r="AF457" s="28"/>
      <c r="AG457" s="8"/>
      <c r="AH457" s="9"/>
      <c r="AI457" s="9"/>
      <c r="AJ457" s="39"/>
      <c r="AK457" s="39"/>
      <c r="AL457" s="39"/>
      <c r="AM457" s="39"/>
      <c r="AN457" s="39"/>
      <c r="AO457" s="10"/>
      <c r="AP457" s="10"/>
      <c r="AQ457" s="27"/>
      <c r="AS457" s="266"/>
    </row>
    <row r="458" spans="1:45" ht="18" customHeight="1" x14ac:dyDescent="0.2">
      <c r="A458" s="108"/>
      <c r="B458" s="320" t="s">
        <v>185</v>
      </c>
      <c r="C458" s="320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8"/>
      <c r="R458" s="8"/>
      <c r="S458" s="8"/>
      <c r="T458" s="8"/>
      <c r="U458" s="8"/>
      <c r="V458" s="8"/>
      <c r="W458" s="8"/>
      <c r="X458" s="9"/>
      <c r="Y458" s="9"/>
      <c r="Z458" s="9"/>
      <c r="AA458" s="9"/>
      <c r="AB458" s="8"/>
      <c r="AC458" s="8"/>
      <c r="AD458" s="39"/>
      <c r="AE458" s="97"/>
      <c r="AF458" s="28"/>
      <c r="AG458" s="47" t="s">
        <v>33</v>
      </c>
      <c r="AH458" s="7"/>
      <c r="AI458" s="9"/>
      <c r="AJ458" s="39"/>
      <c r="AK458" s="39"/>
      <c r="AL458" s="39"/>
      <c r="AM458" s="39"/>
      <c r="AN458" s="39"/>
      <c r="AO458" s="10"/>
      <c r="AP458" s="10"/>
      <c r="AQ458" s="27"/>
      <c r="AS458" s="266"/>
    </row>
    <row r="459" spans="1:45" ht="18" customHeight="1" x14ac:dyDescent="0.2">
      <c r="A459" s="108"/>
      <c r="B459" s="320" t="s">
        <v>125</v>
      </c>
      <c r="C459" s="32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8"/>
      <c r="R459" s="8"/>
      <c r="S459" s="8"/>
      <c r="T459" s="8"/>
      <c r="U459" s="8"/>
      <c r="V459" s="8"/>
      <c r="W459" s="8"/>
      <c r="X459" s="9"/>
      <c r="Y459" s="9"/>
      <c r="Z459" s="9"/>
      <c r="AA459" s="9"/>
      <c r="AB459" s="39"/>
      <c r="AC459" s="39"/>
      <c r="AD459" s="39"/>
      <c r="AE459" s="97"/>
      <c r="AF459" s="96"/>
      <c r="AG459" s="71" t="s">
        <v>34</v>
      </c>
      <c r="AH459" s="71" t="s">
        <v>35</v>
      </c>
      <c r="AI459" s="7"/>
      <c r="AJ459" s="11"/>
      <c r="AK459" s="109"/>
      <c r="AL459" s="39"/>
      <c r="AM459" s="39"/>
      <c r="AN459" s="109"/>
      <c r="AO459" s="109"/>
      <c r="AP459" s="109"/>
      <c r="AQ459" s="97"/>
      <c r="AS459" s="266"/>
    </row>
    <row r="460" spans="1:45" ht="18" customHeight="1" x14ac:dyDescent="0.2">
      <c r="A460" s="108"/>
      <c r="B460" s="320" t="s">
        <v>307</v>
      </c>
      <c r="C460" s="291"/>
      <c r="D460" s="291"/>
      <c r="E460" s="60"/>
      <c r="F460" s="60"/>
      <c r="G460" s="60"/>
      <c r="H460" s="45"/>
      <c r="I460" s="44"/>
      <c r="J460" s="44"/>
      <c r="K460" s="44"/>
      <c r="L460" s="44"/>
      <c r="M460" s="44"/>
      <c r="N460" s="44"/>
      <c r="O460" s="44"/>
      <c r="P460" s="44"/>
      <c r="Q460" s="44"/>
      <c r="R460" s="26"/>
      <c r="S460" s="26"/>
      <c r="T460" s="26"/>
      <c r="U460" s="26"/>
      <c r="V460" s="26"/>
      <c r="W460" s="26"/>
      <c r="X460" s="26"/>
      <c r="Y460" s="26"/>
      <c r="Z460" s="39"/>
      <c r="AA460" s="26"/>
      <c r="AB460" s="39"/>
      <c r="AC460" s="39"/>
      <c r="AD460" s="39"/>
      <c r="AE460" s="97"/>
      <c r="AF460" s="96"/>
      <c r="AG460" s="70" t="s">
        <v>36</v>
      </c>
      <c r="AH460" s="70" t="s">
        <v>37</v>
      </c>
      <c r="AI460" s="72"/>
      <c r="AJ460" s="9"/>
      <c r="AK460" s="39"/>
      <c r="AL460" s="39"/>
      <c r="AM460" s="39"/>
      <c r="AN460" s="39"/>
      <c r="AO460" s="39"/>
      <c r="AP460" s="39"/>
      <c r="AQ460" s="110"/>
      <c r="AS460" s="266"/>
    </row>
    <row r="461" spans="1:45" ht="18" customHeight="1" x14ac:dyDescent="0.2">
      <c r="A461" s="108"/>
      <c r="B461" s="671" t="s">
        <v>308</v>
      </c>
      <c r="C461" s="671"/>
      <c r="D461" s="671"/>
      <c r="E461" s="671"/>
      <c r="F461" s="671"/>
      <c r="G461" s="671"/>
      <c r="H461" s="671"/>
      <c r="I461" s="45"/>
      <c r="J461" s="45"/>
      <c r="K461" s="45"/>
      <c r="L461" s="45"/>
      <c r="M461" s="46"/>
      <c r="N461" s="45"/>
      <c r="O461" s="45"/>
      <c r="P461" s="45"/>
      <c r="Q461" s="45"/>
      <c r="R461" s="45"/>
      <c r="S461" s="12"/>
      <c r="T461" s="12"/>
      <c r="U461" s="12"/>
      <c r="V461" s="12"/>
      <c r="W461" s="8"/>
      <c r="X461" s="8"/>
      <c r="Y461" s="8"/>
      <c r="Z461" s="39"/>
      <c r="AA461" s="8"/>
      <c r="AB461" s="39"/>
      <c r="AC461" s="39"/>
      <c r="AD461" s="39"/>
      <c r="AE461" s="97"/>
      <c r="AF461" s="96"/>
      <c r="AG461" s="71" t="s">
        <v>12</v>
      </c>
      <c r="AH461" s="76" t="s">
        <v>38</v>
      </c>
      <c r="AI461" s="73"/>
      <c r="AJ461" s="26"/>
      <c r="AK461" s="39"/>
      <c r="AL461" s="39"/>
      <c r="AM461" s="39"/>
      <c r="AN461" s="39"/>
      <c r="AO461" s="39"/>
      <c r="AP461" s="39"/>
      <c r="AQ461" s="97"/>
      <c r="AS461" s="266"/>
    </row>
    <row r="462" spans="1:45" ht="18" customHeight="1" x14ac:dyDescent="0.2">
      <c r="A462" s="108"/>
      <c r="B462" s="350" t="s">
        <v>323</v>
      </c>
      <c r="C462" s="107"/>
      <c r="D462" s="45"/>
      <c r="E462" s="45"/>
      <c r="F462" s="45"/>
      <c r="G462" s="45"/>
      <c r="H462" s="43"/>
      <c r="I462" s="43"/>
      <c r="J462" s="43"/>
      <c r="K462" s="43"/>
      <c r="L462" s="43"/>
      <c r="M462" s="43"/>
      <c r="N462" s="43"/>
      <c r="O462" s="43"/>
      <c r="P462" s="43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39"/>
      <c r="AC462" s="39"/>
      <c r="AD462" s="39"/>
      <c r="AE462" s="97"/>
      <c r="AF462" s="96"/>
      <c r="AG462" s="71" t="s">
        <v>39</v>
      </c>
      <c r="AH462" s="71" t="s">
        <v>40</v>
      </c>
      <c r="AI462" s="72"/>
      <c r="AJ462" s="8"/>
      <c r="AK462" s="39"/>
      <c r="AL462" s="39"/>
      <c r="AM462" s="39"/>
      <c r="AN462" s="39"/>
      <c r="AO462" s="39"/>
      <c r="AP462" s="39"/>
      <c r="AQ462" s="97"/>
      <c r="AS462" s="266"/>
    </row>
    <row r="463" spans="1:45" ht="18" customHeight="1" x14ac:dyDescent="0.2">
      <c r="A463" s="108"/>
      <c r="B463" s="350" t="s">
        <v>324</v>
      </c>
      <c r="C463" s="141"/>
      <c r="D463" s="45"/>
      <c r="E463" s="45"/>
      <c r="F463" s="45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8"/>
      <c r="R463" s="8"/>
      <c r="S463" s="8"/>
      <c r="T463" s="8"/>
      <c r="U463" s="8"/>
      <c r="V463" s="8"/>
      <c r="W463" s="8"/>
      <c r="X463" s="9"/>
      <c r="Y463" s="9"/>
      <c r="Z463" s="9"/>
      <c r="AA463" s="9"/>
      <c r="AB463" s="39"/>
      <c r="AC463" s="39"/>
      <c r="AD463" s="39"/>
      <c r="AE463" s="97"/>
      <c r="AF463" s="96"/>
      <c r="AG463" s="71" t="s">
        <v>41</v>
      </c>
      <c r="AH463" s="71" t="s">
        <v>42</v>
      </c>
      <c r="AI463" s="72"/>
      <c r="AJ463" s="8"/>
      <c r="AK463" s="39"/>
      <c r="AL463" s="39"/>
      <c r="AM463" s="39"/>
      <c r="AN463" s="39"/>
      <c r="AO463" s="39"/>
      <c r="AP463" s="39"/>
      <c r="AQ463" s="97"/>
      <c r="AS463" s="266"/>
    </row>
    <row r="464" spans="1:45" ht="18" customHeight="1" x14ac:dyDescent="0.2">
      <c r="A464" s="108"/>
      <c r="B464" s="349" t="s">
        <v>325</v>
      </c>
      <c r="C464" s="320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8"/>
      <c r="R464" s="8"/>
      <c r="S464" s="8"/>
      <c r="T464" s="8"/>
      <c r="U464" s="8"/>
      <c r="V464" s="8"/>
      <c r="W464" s="8"/>
      <c r="X464" s="9"/>
      <c r="Y464" s="9"/>
      <c r="Z464" s="9"/>
      <c r="AA464" s="9"/>
      <c r="AB464" s="39"/>
      <c r="AC464" s="39"/>
      <c r="AD464" s="39"/>
      <c r="AE464" s="97"/>
      <c r="AF464" s="96"/>
      <c r="AG464" s="70" t="s">
        <v>43</v>
      </c>
      <c r="AH464" s="70" t="s">
        <v>44</v>
      </c>
      <c r="AI464" s="72"/>
      <c r="AJ464" s="9"/>
      <c r="AK464" s="39"/>
      <c r="AL464" s="39"/>
      <c r="AM464" s="39"/>
      <c r="AN464" s="39"/>
      <c r="AO464" s="39"/>
      <c r="AP464" s="39"/>
      <c r="AQ464" s="97"/>
      <c r="AS464" s="266"/>
    </row>
    <row r="465" spans="1:45" ht="18" customHeight="1" x14ac:dyDescent="0.2">
      <c r="A465" s="108"/>
      <c r="AE465" s="97"/>
      <c r="AF465" s="96"/>
      <c r="AG465" s="111"/>
      <c r="AH465" s="70" t="s">
        <v>67</v>
      </c>
      <c r="AI465" s="72"/>
      <c r="AJ465" s="9"/>
      <c r="AK465" s="39"/>
      <c r="AL465" s="39"/>
      <c r="AM465" s="39"/>
      <c r="AN465" s="39"/>
      <c r="AO465" s="39"/>
      <c r="AP465" s="39"/>
      <c r="AQ465" s="97"/>
      <c r="AS465" s="266"/>
    </row>
    <row r="466" spans="1:45" ht="18" customHeight="1" thickBot="1" x14ac:dyDescent="0.25">
      <c r="A466" s="112"/>
      <c r="B466" s="13"/>
      <c r="C466" s="140"/>
      <c r="D466" s="13"/>
      <c r="E466" s="14"/>
      <c r="F466" s="14"/>
      <c r="G466" s="14"/>
      <c r="H466" s="14"/>
      <c r="I466" s="14"/>
      <c r="J466" s="14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5"/>
      <c r="Y466" s="38"/>
      <c r="Z466" s="113"/>
      <c r="AA466" s="113"/>
      <c r="AB466" s="113"/>
      <c r="AC466" s="113"/>
      <c r="AD466" s="38"/>
      <c r="AE466" s="74"/>
      <c r="AF466" s="672" t="s">
        <v>302</v>
      </c>
      <c r="AG466" s="673"/>
      <c r="AH466" s="674"/>
      <c r="AI466" s="674"/>
      <c r="AJ466" s="674"/>
      <c r="AK466" s="674"/>
      <c r="AL466" s="674"/>
      <c r="AM466" s="674"/>
      <c r="AN466" s="674"/>
      <c r="AO466" s="674"/>
      <c r="AP466" s="674"/>
      <c r="AQ466" s="675"/>
      <c r="AS466" s="266"/>
    </row>
    <row r="467" spans="1:45" ht="18" customHeight="1" x14ac:dyDescent="0.2">
      <c r="AS467" s="266"/>
    </row>
  </sheetData>
  <mergeCells count="1856">
    <mergeCell ref="AF51:AI51"/>
    <mergeCell ref="AJ51:AM51"/>
    <mergeCell ref="AN51:AQ51"/>
    <mergeCell ref="X51:AA51"/>
    <mergeCell ref="L51:O51"/>
    <mergeCell ref="AB51:AE51"/>
    <mergeCell ref="AN98:AQ98"/>
    <mergeCell ref="AJ98:AM98"/>
    <mergeCell ref="X98:AA98"/>
    <mergeCell ref="AF428:AQ428"/>
    <mergeCell ref="L39:AQ39"/>
    <mergeCell ref="L85:AQ85"/>
    <mergeCell ref="L132:AQ132"/>
    <mergeCell ref="L191:AQ191"/>
    <mergeCell ref="L242:AQ242"/>
    <mergeCell ref="L296:AQ296"/>
    <mergeCell ref="L343:AQ343"/>
    <mergeCell ref="L388:AQ388"/>
    <mergeCell ref="AF80:AQ80"/>
    <mergeCell ref="AF127:AQ127"/>
    <mergeCell ref="AF185:AQ185"/>
    <mergeCell ref="AF186:AQ186"/>
    <mergeCell ref="AF236:AQ236"/>
    <mergeCell ref="AF237:AQ237"/>
    <mergeCell ref="AF290:AQ290"/>
    <mergeCell ref="AF291:AQ291"/>
    <mergeCell ref="AF408:AI408"/>
    <mergeCell ref="AJ408:AM408"/>
    <mergeCell ref="AN408:AQ408"/>
    <mergeCell ref="AB407:AE407"/>
    <mergeCell ref="AF407:AI407"/>
    <mergeCell ref="AJ407:AM407"/>
    <mergeCell ref="B12:F12"/>
    <mergeCell ref="B11:F11"/>
    <mergeCell ref="B13:F13"/>
    <mergeCell ref="B14:F14"/>
    <mergeCell ref="B15:F15"/>
    <mergeCell ref="B16:F16"/>
    <mergeCell ref="AF33:AQ33"/>
    <mergeCell ref="AF34:AQ34"/>
    <mergeCell ref="AF456:AQ456"/>
    <mergeCell ref="B461:H461"/>
    <mergeCell ref="AF466:AQ466"/>
    <mergeCell ref="AF453:AI453"/>
    <mergeCell ref="AJ453:AM453"/>
    <mergeCell ref="AN453:AQ453"/>
    <mergeCell ref="G454:K454"/>
    <mergeCell ref="L454:O454"/>
    <mergeCell ref="P454:S454"/>
    <mergeCell ref="T454:W454"/>
    <mergeCell ref="X454:AA454"/>
    <mergeCell ref="AB454:AE454"/>
    <mergeCell ref="AF454:AI454"/>
    <mergeCell ref="AB452:AE452"/>
    <mergeCell ref="AF452:AI452"/>
    <mergeCell ref="AJ452:AM452"/>
    <mergeCell ref="AN452:AQ452"/>
    <mergeCell ref="G453:K453"/>
    <mergeCell ref="L453:O453"/>
    <mergeCell ref="P453:S453"/>
    <mergeCell ref="T453:W453"/>
    <mergeCell ref="X453:AA453"/>
    <mergeCell ref="AB453:AE453"/>
    <mergeCell ref="D452:F454"/>
    <mergeCell ref="G452:K452"/>
    <mergeCell ref="L452:O452"/>
    <mergeCell ref="P452:S452"/>
    <mergeCell ref="T452:W452"/>
    <mergeCell ref="X452:AA452"/>
    <mergeCell ref="AJ454:AM454"/>
    <mergeCell ref="AN454:AQ454"/>
    <mergeCell ref="D450:D451"/>
    <mergeCell ref="E450:E451"/>
    <mergeCell ref="F450:F451"/>
    <mergeCell ref="G450:G451"/>
    <mergeCell ref="H450:H451"/>
    <mergeCell ref="I450:I451"/>
    <mergeCell ref="AH448:AH449"/>
    <mergeCell ref="AI448:AI449"/>
    <mergeCell ref="AJ448:AJ449"/>
    <mergeCell ref="AK448:AK449"/>
    <mergeCell ref="AL448:AL449"/>
    <mergeCell ref="AM448:AM449"/>
    <mergeCell ref="V448:V449"/>
    <mergeCell ref="W448:W449"/>
    <mergeCell ref="X448:X449"/>
    <mergeCell ref="Y448:Y449"/>
    <mergeCell ref="Z448:Z449"/>
    <mergeCell ref="AA448:AA449"/>
    <mergeCell ref="AB451:AE451"/>
    <mergeCell ref="AF451:AI451"/>
    <mergeCell ref="AJ451:AM451"/>
    <mergeCell ref="AN451:AQ451"/>
    <mergeCell ref="J447:J449"/>
    <mergeCell ref="K447:K449"/>
    <mergeCell ref="L447:O447"/>
    <mergeCell ref="P447:S447"/>
    <mergeCell ref="T447:W447"/>
    <mergeCell ref="X447:AA447"/>
    <mergeCell ref="R448:R449"/>
    <mergeCell ref="S448:S449"/>
    <mergeCell ref="T448:T449"/>
    <mergeCell ref="U448:U449"/>
    <mergeCell ref="J450:J451"/>
    <mergeCell ref="K450:K451"/>
    <mergeCell ref="L451:O451"/>
    <mergeCell ref="P451:S451"/>
    <mergeCell ref="T451:W451"/>
    <mergeCell ref="X451:AA451"/>
    <mergeCell ref="AN448:AN449"/>
    <mergeCell ref="AO448:AO449"/>
    <mergeCell ref="AP448:AP449"/>
    <mergeCell ref="AQ448:AQ449"/>
    <mergeCell ref="AF446:AI446"/>
    <mergeCell ref="AJ446:AM446"/>
    <mergeCell ref="AN446:AQ446"/>
    <mergeCell ref="A447:C454"/>
    <mergeCell ref="D447:D449"/>
    <mergeCell ref="E447:E449"/>
    <mergeCell ref="F447:F449"/>
    <mergeCell ref="G447:G449"/>
    <mergeCell ref="H447:H449"/>
    <mergeCell ref="I447:I449"/>
    <mergeCell ref="K445:K446"/>
    <mergeCell ref="L446:O446"/>
    <mergeCell ref="P446:S446"/>
    <mergeCell ref="T446:W446"/>
    <mergeCell ref="X446:AA446"/>
    <mergeCell ref="AB446:AE446"/>
    <mergeCell ref="AB448:AB449"/>
    <mergeCell ref="AC448:AC449"/>
    <mergeCell ref="AD448:AD449"/>
    <mergeCell ref="AE448:AE449"/>
    <mergeCell ref="AF448:AF449"/>
    <mergeCell ref="AG448:AG449"/>
    <mergeCell ref="AB447:AE447"/>
    <mergeCell ref="AF447:AI447"/>
    <mergeCell ref="AJ447:AM447"/>
    <mergeCell ref="AN447:AQ447"/>
    <mergeCell ref="L448:L449"/>
    <mergeCell ref="M448:M449"/>
    <mergeCell ref="N448:N449"/>
    <mergeCell ref="O448:O449"/>
    <mergeCell ref="P448:P449"/>
    <mergeCell ref="Q448:Q449"/>
    <mergeCell ref="B445:C446"/>
    <mergeCell ref="D445:D446"/>
    <mergeCell ref="E445:E446"/>
    <mergeCell ref="F445:F446"/>
    <mergeCell ref="G445:G446"/>
    <mergeCell ref="H445:H446"/>
    <mergeCell ref="I445:I446"/>
    <mergeCell ref="J445:J446"/>
    <mergeCell ref="E442:E443"/>
    <mergeCell ref="F442:F443"/>
    <mergeCell ref="G442:G443"/>
    <mergeCell ref="H442:H443"/>
    <mergeCell ref="I442:I443"/>
    <mergeCell ref="J442:J443"/>
    <mergeCell ref="B439:C439"/>
    <mergeCell ref="B440:C440"/>
    <mergeCell ref="B441:C441"/>
    <mergeCell ref="A442:A443"/>
    <mergeCell ref="B442:C442"/>
    <mergeCell ref="D442:D443"/>
    <mergeCell ref="AP434:AP435"/>
    <mergeCell ref="AE434:AE435"/>
    <mergeCell ref="AF434:AF435"/>
    <mergeCell ref="AG434:AG435"/>
    <mergeCell ref="AH434:AH435"/>
    <mergeCell ref="AI434:AI435"/>
    <mergeCell ref="X434:X435"/>
    <mergeCell ref="Y434:Y435"/>
    <mergeCell ref="Z434:Z435"/>
    <mergeCell ref="AA434:AA435"/>
    <mergeCell ref="AB434:AB435"/>
    <mergeCell ref="AC434:AC435"/>
    <mergeCell ref="R434:R435"/>
    <mergeCell ref="S434:S435"/>
    <mergeCell ref="T434:T435"/>
    <mergeCell ref="U434:U435"/>
    <mergeCell ref="V434:V435"/>
    <mergeCell ref="K442:K443"/>
    <mergeCell ref="B443:C443"/>
    <mergeCell ref="B436:E436"/>
    <mergeCell ref="L436:AQ436"/>
    <mergeCell ref="B437:C437"/>
    <mergeCell ref="B438:C438"/>
    <mergeCell ref="AJ434:AJ435"/>
    <mergeCell ref="AK434:AK435"/>
    <mergeCell ref="AL434:AL435"/>
    <mergeCell ref="AM434:AM435"/>
    <mergeCell ref="AN434:AN435"/>
    <mergeCell ref="AO434:AO435"/>
    <mergeCell ref="AD434:AD435"/>
    <mergeCell ref="A428:C428"/>
    <mergeCell ref="A429:C429"/>
    <mergeCell ref="A431:A435"/>
    <mergeCell ref="B431:C435"/>
    <mergeCell ref="D431:F432"/>
    <mergeCell ref="G431:K431"/>
    <mergeCell ref="L431:AQ431"/>
    <mergeCell ref="G432:G435"/>
    <mergeCell ref="H432:K432"/>
    <mergeCell ref="D433:D435"/>
    <mergeCell ref="E433:E435"/>
    <mergeCell ref="F433:F435"/>
    <mergeCell ref="H433:H435"/>
    <mergeCell ref="I433:I435"/>
    <mergeCell ref="J433:J435"/>
    <mergeCell ref="K433:K435"/>
    <mergeCell ref="L432:O432"/>
    <mergeCell ref="P432:S432"/>
    <mergeCell ref="T432:W432"/>
    <mergeCell ref="X432:AA432"/>
    <mergeCell ref="AB432:AE432"/>
    <mergeCell ref="A424:C424"/>
    <mergeCell ref="A425:C425"/>
    <mergeCell ref="A426:C426"/>
    <mergeCell ref="A427:C427"/>
    <mergeCell ref="AF427:AQ427"/>
    <mergeCell ref="AJ409:AM409"/>
    <mergeCell ref="AN409:AQ409"/>
    <mergeCell ref="AF411:AQ411"/>
    <mergeCell ref="B416:H416"/>
    <mergeCell ref="AF421:AQ421"/>
    <mergeCell ref="A422:C422"/>
    <mergeCell ref="D422:AE423"/>
    <mergeCell ref="A423:C423"/>
    <mergeCell ref="W434:W435"/>
    <mergeCell ref="L434:L435"/>
    <mergeCell ref="M434:M435"/>
    <mergeCell ref="N434:N435"/>
    <mergeCell ref="O434:O435"/>
    <mergeCell ref="P434:P435"/>
    <mergeCell ref="Q434:Q435"/>
    <mergeCell ref="G409:K409"/>
    <mergeCell ref="L409:O409"/>
    <mergeCell ref="P409:S409"/>
    <mergeCell ref="T409:W409"/>
    <mergeCell ref="X409:AA409"/>
    <mergeCell ref="AB409:AE409"/>
    <mergeCell ref="AF409:AI409"/>
    <mergeCell ref="AQ434:AQ435"/>
    <mergeCell ref="AF432:AI432"/>
    <mergeCell ref="L433:AQ433"/>
    <mergeCell ref="AJ432:AM432"/>
    <mergeCell ref="AN432:AQ432"/>
    <mergeCell ref="AN407:AQ407"/>
    <mergeCell ref="G408:K408"/>
    <mergeCell ref="L408:O408"/>
    <mergeCell ref="P408:S408"/>
    <mergeCell ref="T408:W408"/>
    <mergeCell ref="X408:AA408"/>
    <mergeCell ref="AB408:AE408"/>
    <mergeCell ref="D407:F409"/>
    <mergeCell ref="G407:K407"/>
    <mergeCell ref="L407:O407"/>
    <mergeCell ref="P407:S407"/>
    <mergeCell ref="T407:W407"/>
    <mergeCell ref="X407:AA407"/>
    <mergeCell ref="J405:J406"/>
    <mergeCell ref="K405:K406"/>
    <mergeCell ref="L406:O406"/>
    <mergeCell ref="P406:S406"/>
    <mergeCell ref="T406:W406"/>
    <mergeCell ref="X406:AA406"/>
    <mergeCell ref="D405:D406"/>
    <mergeCell ref="E405:E406"/>
    <mergeCell ref="F405:F406"/>
    <mergeCell ref="G405:G406"/>
    <mergeCell ref="H405:H406"/>
    <mergeCell ref="I405:I406"/>
    <mergeCell ref="AQ403:AQ404"/>
    <mergeCell ref="AF403:AF404"/>
    <mergeCell ref="AG403:AG404"/>
    <mergeCell ref="AH403:AH404"/>
    <mergeCell ref="AI403:AI404"/>
    <mergeCell ref="AJ403:AJ404"/>
    <mergeCell ref="AK403:AK404"/>
    <mergeCell ref="Z403:Z404"/>
    <mergeCell ref="AA403:AA404"/>
    <mergeCell ref="AB403:AB404"/>
    <mergeCell ref="AC403:AC404"/>
    <mergeCell ref="AD403:AD404"/>
    <mergeCell ref="AE403:AE404"/>
    <mergeCell ref="AB406:AE406"/>
    <mergeCell ref="AF406:AI406"/>
    <mergeCell ref="AJ406:AM406"/>
    <mergeCell ref="AN406:AQ406"/>
    <mergeCell ref="N403:N404"/>
    <mergeCell ref="O403:O404"/>
    <mergeCell ref="P403:P404"/>
    <mergeCell ref="Q403:Q404"/>
    <mergeCell ref="R403:R404"/>
    <mergeCell ref="S403:S404"/>
    <mergeCell ref="L402:O402"/>
    <mergeCell ref="P402:S402"/>
    <mergeCell ref="T402:W402"/>
    <mergeCell ref="X402:AA402"/>
    <mergeCell ref="AB402:AE402"/>
    <mergeCell ref="AF402:AI402"/>
    <mergeCell ref="AL403:AL404"/>
    <mergeCell ref="AM403:AM404"/>
    <mergeCell ref="AN403:AN404"/>
    <mergeCell ref="AO403:AO404"/>
    <mergeCell ref="AP403:AP404"/>
    <mergeCell ref="AN401:AQ401"/>
    <mergeCell ref="A402:C409"/>
    <mergeCell ref="D402:D404"/>
    <mergeCell ref="E402:E404"/>
    <mergeCell ref="F402:F404"/>
    <mergeCell ref="G402:G404"/>
    <mergeCell ref="H402:H404"/>
    <mergeCell ref="I402:I404"/>
    <mergeCell ref="J402:J404"/>
    <mergeCell ref="K402:K404"/>
    <mergeCell ref="P401:S401"/>
    <mergeCell ref="T401:W401"/>
    <mergeCell ref="X401:AA401"/>
    <mergeCell ref="AB401:AE401"/>
    <mergeCell ref="AF401:AI401"/>
    <mergeCell ref="AJ401:AM401"/>
    <mergeCell ref="G400:G401"/>
    <mergeCell ref="H400:H401"/>
    <mergeCell ref="I400:I401"/>
    <mergeCell ref="J400:J401"/>
    <mergeCell ref="K400:K401"/>
    <mergeCell ref="L401:O401"/>
    <mergeCell ref="T403:T404"/>
    <mergeCell ref="U403:U404"/>
    <mergeCell ref="V403:V404"/>
    <mergeCell ref="W403:W404"/>
    <mergeCell ref="X403:X404"/>
    <mergeCell ref="Y403:Y404"/>
    <mergeCell ref="AJ402:AM402"/>
    <mergeCell ref="AN402:AQ402"/>
    <mergeCell ref="L403:L404"/>
    <mergeCell ref="M403:M404"/>
    <mergeCell ref="E397:E398"/>
    <mergeCell ref="F397:F398"/>
    <mergeCell ref="B398:C398"/>
    <mergeCell ref="A400:C401"/>
    <mergeCell ref="D400:D401"/>
    <mergeCell ref="E400:E401"/>
    <mergeCell ref="F400:F401"/>
    <mergeCell ref="B394:C394"/>
    <mergeCell ref="B395:C395"/>
    <mergeCell ref="B396:C396"/>
    <mergeCell ref="A397:A398"/>
    <mergeCell ref="B397:C397"/>
    <mergeCell ref="D397:D398"/>
    <mergeCell ref="AP389:AP390"/>
    <mergeCell ref="AQ389:AQ390"/>
    <mergeCell ref="B391:K391"/>
    <mergeCell ref="L391:AQ391"/>
    <mergeCell ref="B392:C392"/>
    <mergeCell ref="B393:C393"/>
    <mergeCell ref="AJ389:AJ390"/>
    <mergeCell ref="AK389:AK390"/>
    <mergeCell ref="AL389:AL390"/>
    <mergeCell ref="AM389:AM390"/>
    <mergeCell ref="AN389:AN390"/>
    <mergeCell ref="AO389:AO390"/>
    <mergeCell ref="AD389:AD390"/>
    <mergeCell ref="AE389:AE390"/>
    <mergeCell ref="AF389:AF390"/>
    <mergeCell ref="AG389:AG390"/>
    <mergeCell ref="AH389:AH390"/>
    <mergeCell ref="AI389:AI390"/>
    <mergeCell ref="X389:X390"/>
    <mergeCell ref="A384:C384"/>
    <mergeCell ref="A386:A390"/>
    <mergeCell ref="B386:C390"/>
    <mergeCell ref="D386:F387"/>
    <mergeCell ref="G386:K386"/>
    <mergeCell ref="L386:AQ386"/>
    <mergeCell ref="G387:G390"/>
    <mergeCell ref="H387:K387"/>
    <mergeCell ref="Y389:Y390"/>
    <mergeCell ref="Z389:Z390"/>
    <mergeCell ref="AA389:AA390"/>
    <mergeCell ref="AB389:AB390"/>
    <mergeCell ref="AC389:AC390"/>
    <mergeCell ref="R389:R390"/>
    <mergeCell ref="S389:S390"/>
    <mergeCell ref="T389:T390"/>
    <mergeCell ref="U389:U390"/>
    <mergeCell ref="V389:V390"/>
    <mergeCell ref="W389:W390"/>
    <mergeCell ref="L389:L390"/>
    <mergeCell ref="M389:M390"/>
    <mergeCell ref="N389:N390"/>
    <mergeCell ref="O389:O390"/>
    <mergeCell ref="P389:P390"/>
    <mergeCell ref="Q389:Q390"/>
    <mergeCell ref="AJ387:AM387"/>
    <mergeCell ref="AN387:AQ387"/>
    <mergeCell ref="D388:D390"/>
    <mergeCell ref="E388:E390"/>
    <mergeCell ref="F388:F390"/>
    <mergeCell ref="H388:H390"/>
    <mergeCell ref="I388:I390"/>
    <mergeCell ref="J388:J390"/>
    <mergeCell ref="K388:K390"/>
    <mergeCell ref="L387:O387"/>
    <mergeCell ref="P387:S387"/>
    <mergeCell ref="T387:W387"/>
    <mergeCell ref="X387:AA387"/>
    <mergeCell ref="AB387:AE387"/>
    <mergeCell ref="AF387:AI387"/>
    <mergeCell ref="D362:F364"/>
    <mergeCell ref="G362:K362"/>
    <mergeCell ref="L362:O362"/>
    <mergeCell ref="P362:S362"/>
    <mergeCell ref="T362:W362"/>
    <mergeCell ref="X362:AA362"/>
    <mergeCell ref="AB362:AE362"/>
    <mergeCell ref="AF362:AI362"/>
    <mergeCell ref="AJ362:AM362"/>
    <mergeCell ref="AN362:AQ362"/>
    <mergeCell ref="AF383:AQ383"/>
    <mergeCell ref="A379:C379"/>
    <mergeCell ref="A380:C380"/>
    <mergeCell ref="A381:C381"/>
    <mergeCell ref="A382:C382"/>
    <mergeCell ref="AF382:AQ382"/>
    <mergeCell ref="AJ364:AM364"/>
    <mergeCell ref="AN364:AQ364"/>
    <mergeCell ref="AF366:AQ366"/>
    <mergeCell ref="AF376:AQ376"/>
    <mergeCell ref="A377:C377"/>
    <mergeCell ref="D377:AE378"/>
    <mergeCell ref="A378:C378"/>
    <mergeCell ref="AF363:AI363"/>
    <mergeCell ref="AJ363:AM363"/>
    <mergeCell ref="AN363:AQ363"/>
    <mergeCell ref="G364:K364"/>
    <mergeCell ref="L364:O364"/>
    <mergeCell ref="P364:S364"/>
    <mergeCell ref="T364:W364"/>
    <mergeCell ref="X364:AA364"/>
    <mergeCell ref="AB364:AE364"/>
    <mergeCell ref="AF364:AI364"/>
    <mergeCell ref="G363:K363"/>
    <mergeCell ref="L363:O363"/>
    <mergeCell ref="P363:S363"/>
    <mergeCell ref="T363:W363"/>
    <mergeCell ref="X363:AA363"/>
    <mergeCell ref="AB363:AE363"/>
    <mergeCell ref="A383:C383"/>
    <mergeCell ref="AN361:AQ361"/>
    <mergeCell ref="J357:J359"/>
    <mergeCell ref="K357:K359"/>
    <mergeCell ref="L357:O357"/>
    <mergeCell ref="P357:S357"/>
    <mergeCell ref="L358:L359"/>
    <mergeCell ref="M358:M359"/>
    <mergeCell ref="N358:N359"/>
    <mergeCell ref="O358:O359"/>
    <mergeCell ref="AN358:AN359"/>
    <mergeCell ref="AO358:AO359"/>
    <mergeCell ref="J360:J361"/>
    <mergeCell ref="K360:K361"/>
    <mergeCell ref="L361:O361"/>
    <mergeCell ref="P361:S361"/>
    <mergeCell ref="T361:W361"/>
    <mergeCell ref="X361:AA361"/>
    <mergeCell ref="AP358:AP359"/>
    <mergeCell ref="AQ358:AQ359"/>
    <mergeCell ref="D360:D361"/>
    <mergeCell ref="E360:E361"/>
    <mergeCell ref="F360:F361"/>
    <mergeCell ref="G360:G361"/>
    <mergeCell ref="H360:H361"/>
    <mergeCell ref="I360:I361"/>
    <mergeCell ref="AH358:AH359"/>
    <mergeCell ref="AI358:AI359"/>
    <mergeCell ref="AJ358:AJ359"/>
    <mergeCell ref="AK358:AK359"/>
    <mergeCell ref="AL358:AL359"/>
    <mergeCell ref="AM358:AM359"/>
    <mergeCell ref="AB358:AB359"/>
    <mergeCell ref="AC358:AC359"/>
    <mergeCell ref="AD358:AD359"/>
    <mergeCell ref="AE358:AE359"/>
    <mergeCell ref="AF358:AF359"/>
    <mergeCell ref="AG358:AG359"/>
    <mergeCell ref="V358:V359"/>
    <mergeCell ref="W358:W359"/>
    <mergeCell ref="X358:X359"/>
    <mergeCell ref="Y358:Y359"/>
    <mergeCell ref="Z358:Z359"/>
    <mergeCell ref="AA358:AA359"/>
    <mergeCell ref="P358:P359"/>
    <mergeCell ref="Q358:Q359"/>
    <mergeCell ref="R358:R359"/>
    <mergeCell ref="S358:S359"/>
    <mergeCell ref="AB361:AE361"/>
    <mergeCell ref="AF361:AI361"/>
    <mergeCell ref="AJ361:AM361"/>
    <mergeCell ref="X356:AA356"/>
    <mergeCell ref="AB356:AE356"/>
    <mergeCell ref="AF356:AI356"/>
    <mergeCell ref="AJ356:AM356"/>
    <mergeCell ref="AN356:AQ356"/>
    <mergeCell ref="A357:C364"/>
    <mergeCell ref="D357:D359"/>
    <mergeCell ref="E357:E359"/>
    <mergeCell ref="F357:F359"/>
    <mergeCell ref="G357:G359"/>
    <mergeCell ref="I355:I356"/>
    <mergeCell ref="J355:J356"/>
    <mergeCell ref="K355:K356"/>
    <mergeCell ref="L356:O356"/>
    <mergeCell ref="P356:S356"/>
    <mergeCell ref="T356:W356"/>
    <mergeCell ref="B355:C356"/>
    <mergeCell ref="D355:D356"/>
    <mergeCell ref="E355:E356"/>
    <mergeCell ref="F355:F356"/>
    <mergeCell ref="G355:G356"/>
    <mergeCell ref="H355:H356"/>
    <mergeCell ref="T358:T359"/>
    <mergeCell ref="U358:U359"/>
    <mergeCell ref="T357:W357"/>
    <mergeCell ref="X357:AA357"/>
    <mergeCell ref="AB357:AE357"/>
    <mergeCell ref="AF357:AI357"/>
    <mergeCell ref="AJ357:AM357"/>
    <mergeCell ref="AN357:AQ357"/>
    <mergeCell ref="H357:H359"/>
    <mergeCell ref="I357:I359"/>
    <mergeCell ref="A352:A353"/>
    <mergeCell ref="B352:C352"/>
    <mergeCell ref="D352:D353"/>
    <mergeCell ref="E352:E353"/>
    <mergeCell ref="B353:C353"/>
    <mergeCell ref="AQ344:AQ345"/>
    <mergeCell ref="B346:E346"/>
    <mergeCell ref="L346:AQ346"/>
    <mergeCell ref="B347:C347"/>
    <mergeCell ref="B348:C348"/>
    <mergeCell ref="B349:C349"/>
    <mergeCell ref="AK344:AK345"/>
    <mergeCell ref="AL344:AL345"/>
    <mergeCell ref="AM344:AM345"/>
    <mergeCell ref="AN344:AN345"/>
    <mergeCell ref="AO344:AO345"/>
    <mergeCell ref="AP344:AP345"/>
    <mergeCell ref="AE344:AE345"/>
    <mergeCell ref="AF344:AF345"/>
    <mergeCell ref="AG344:AG345"/>
    <mergeCell ref="AH344:AH345"/>
    <mergeCell ref="AI344:AI345"/>
    <mergeCell ref="AJ344:AJ345"/>
    <mergeCell ref="Y344:Y345"/>
    <mergeCell ref="K343:K345"/>
    <mergeCell ref="L344:L345"/>
    <mergeCell ref="M344:M345"/>
    <mergeCell ref="N344:N345"/>
    <mergeCell ref="O344:O345"/>
    <mergeCell ref="P344:P345"/>
    <mergeCell ref="Q344:Q345"/>
    <mergeCell ref="F352:F353"/>
    <mergeCell ref="G352:G353"/>
    <mergeCell ref="H352:H353"/>
    <mergeCell ref="I352:I353"/>
    <mergeCell ref="J352:J353"/>
    <mergeCell ref="K352:K353"/>
    <mergeCell ref="B350:C350"/>
    <mergeCell ref="B351:C351"/>
    <mergeCell ref="X342:AA342"/>
    <mergeCell ref="AB342:AE342"/>
    <mergeCell ref="AF342:AI342"/>
    <mergeCell ref="AJ342:AM342"/>
    <mergeCell ref="AN342:AQ342"/>
    <mergeCell ref="D343:D345"/>
    <mergeCell ref="E343:E345"/>
    <mergeCell ref="F343:F345"/>
    <mergeCell ref="H343:H345"/>
    <mergeCell ref="I343:I345"/>
    <mergeCell ref="A341:A345"/>
    <mergeCell ref="B341:C345"/>
    <mergeCell ref="D341:F342"/>
    <mergeCell ref="G341:K341"/>
    <mergeCell ref="L341:AQ341"/>
    <mergeCell ref="G342:G345"/>
    <mergeCell ref="H342:K342"/>
    <mergeCell ref="L342:O342"/>
    <mergeCell ref="P342:S342"/>
    <mergeCell ref="T342:W342"/>
    <mergeCell ref="Z344:Z345"/>
    <mergeCell ref="AA344:AA345"/>
    <mergeCell ref="AB344:AB345"/>
    <mergeCell ref="AC344:AC345"/>
    <mergeCell ref="AD344:AD345"/>
    <mergeCell ref="S344:S345"/>
    <mergeCell ref="T344:T345"/>
    <mergeCell ref="U344:U345"/>
    <mergeCell ref="V344:V345"/>
    <mergeCell ref="W344:W345"/>
    <mergeCell ref="X344:X345"/>
    <mergeCell ref="J343:J345"/>
    <mergeCell ref="R344:R345"/>
    <mergeCell ref="A337:C337"/>
    <mergeCell ref="AF337:AQ337"/>
    <mergeCell ref="A338:C338"/>
    <mergeCell ref="A339:C339"/>
    <mergeCell ref="A332:C332"/>
    <mergeCell ref="D332:AE333"/>
    <mergeCell ref="A333:C333"/>
    <mergeCell ref="A334:C334"/>
    <mergeCell ref="A335:C335"/>
    <mergeCell ref="AJ319:AM319"/>
    <mergeCell ref="AN319:AQ319"/>
    <mergeCell ref="AF321:AQ321"/>
    <mergeCell ref="B326:H326"/>
    <mergeCell ref="AF331:AQ331"/>
    <mergeCell ref="L319:O319"/>
    <mergeCell ref="P319:S319"/>
    <mergeCell ref="T319:W319"/>
    <mergeCell ref="X319:AA319"/>
    <mergeCell ref="AB319:AE319"/>
    <mergeCell ref="AF319:AI319"/>
    <mergeCell ref="AF338:AQ338"/>
    <mergeCell ref="AB317:AE317"/>
    <mergeCell ref="AF317:AI317"/>
    <mergeCell ref="AJ317:AM317"/>
    <mergeCell ref="AN317:AQ317"/>
    <mergeCell ref="G318:K318"/>
    <mergeCell ref="L318:O318"/>
    <mergeCell ref="P318:S318"/>
    <mergeCell ref="T318:W318"/>
    <mergeCell ref="X318:AA318"/>
    <mergeCell ref="AB318:AE318"/>
    <mergeCell ref="A336:C336"/>
    <mergeCell ref="D317:F319"/>
    <mergeCell ref="G317:K317"/>
    <mergeCell ref="L317:O317"/>
    <mergeCell ref="P317:S317"/>
    <mergeCell ref="T317:W317"/>
    <mergeCell ref="X317:AA317"/>
    <mergeCell ref="AF318:AI318"/>
    <mergeCell ref="AJ318:AM318"/>
    <mergeCell ref="AN318:AQ318"/>
    <mergeCell ref="G319:K319"/>
    <mergeCell ref="D315:D316"/>
    <mergeCell ref="E315:E316"/>
    <mergeCell ref="F315:F316"/>
    <mergeCell ref="G315:G316"/>
    <mergeCell ref="H315:H316"/>
    <mergeCell ref="I315:I316"/>
    <mergeCell ref="AH313:AH314"/>
    <mergeCell ref="AI313:AI314"/>
    <mergeCell ref="AJ313:AJ314"/>
    <mergeCell ref="AK313:AK314"/>
    <mergeCell ref="AL313:AL314"/>
    <mergeCell ref="AM313:AM314"/>
    <mergeCell ref="V313:V314"/>
    <mergeCell ref="W313:W314"/>
    <mergeCell ref="X313:X314"/>
    <mergeCell ref="Y313:Y314"/>
    <mergeCell ref="Z313:Z314"/>
    <mergeCell ref="AA313:AA314"/>
    <mergeCell ref="AJ316:AM316"/>
    <mergeCell ref="AN316:AQ316"/>
    <mergeCell ref="J312:J314"/>
    <mergeCell ref="K312:K314"/>
    <mergeCell ref="L312:O312"/>
    <mergeCell ref="P312:S312"/>
    <mergeCell ref="T312:W312"/>
    <mergeCell ref="X312:AA312"/>
    <mergeCell ref="R313:R314"/>
    <mergeCell ref="S313:S314"/>
    <mergeCell ref="T313:T314"/>
    <mergeCell ref="U313:U314"/>
    <mergeCell ref="J315:J316"/>
    <mergeCell ref="K315:K316"/>
    <mergeCell ref="L316:O316"/>
    <mergeCell ref="P316:S316"/>
    <mergeCell ref="T316:W316"/>
    <mergeCell ref="X316:AA316"/>
    <mergeCell ref="AN313:AN314"/>
    <mergeCell ref="AO313:AO314"/>
    <mergeCell ref="AP313:AP314"/>
    <mergeCell ref="AQ313:AQ314"/>
    <mergeCell ref="AN311:AQ311"/>
    <mergeCell ref="A312:C319"/>
    <mergeCell ref="D312:D314"/>
    <mergeCell ref="E312:E314"/>
    <mergeCell ref="F312:F314"/>
    <mergeCell ref="G312:G314"/>
    <mergeCell ref="H312:H314"/>
    <mergeCell ref="I312:I314"/>
    <mergeCell ref="K310:K311"/>
    <mergeCell ref="L311:O311"/>
    <mergeCell ref="P311:S311"/>
    <mergeCell ref="T311:W311"/>
    <mergeCell ref="X311:AA311"/>
    <mergeCell ref="AB311:AE311"/>
    <mergeCell ref="AB313:AB314"/>
    <mergeCell ref="AC313:AC314"/>
    <mergeCell ref="AD313:AD314"/>
    <mergeCell ref="AE313:AE314"/>
    <mergeCell ref="AF313:AF314"/>
    <mergeCell ref="AG313:AG314"/>
    <mergeCell ref="AB312:AE312"/>
    <mergeCell ref="AF312:AI312"/>
    <mergeCell ref="AJ312:AM312"/>
    <mergeCell ref="AN312:AQ312"/>
    <mergeCell ref="L313:L314"/>
    <mergeCell ref="M313:M314"/>
    <mergeCell ref="N313:N314"/>
    <mergeCell ref="O313:O314"/>
    <mergeCell ref="P313:P314"/>
    <mergeCell ref="Q313:Q314"/>
    <mergeCell ref="AB316:AE316"/>
    <mergeCell ref="AF316:AI316"/>
    <mergeCell ref="AL306:AL307"/>
    <mergeCell ref="AM306:AM307"/>
    <mergeCell ref="B310:C311"/>
    <mergeCell ref="D310:D311"/>
    <mergeCell ref="E310:E311"/>
    <mergeCell ref="F310:F311"/>
    <mergeCell ref="G310:G311"/>
    <mergeCell ref="H310:H311"/>
    <mergeCell ref="I310:I311"/>
    <mergeCell ref="J310:J311"/>
    <mergeCell ref="H306:H307"/>
    <mergeCell ref="I306:I307"/>
    <mergeCell ref="J306:J307"/>
    <mergeCell ref="K306:K307"/>
    <mergeCell ref="AJ306:AJ307"/>
    <mergeCell ref="AK306:AK307"/>
    <mergeCell ref="K303:K304"/>
    <mergeCell ref="AJ303:AJ304"/>
    <mergeCell ref="AK303:AK304"/>
    <mergeCell ref="AL303:AL304"/>
    <mergeCell ref="AM303:AM304"/>
    <mergeCell ref="AF311:AI311"/>
    <mergeCell ref="AJ311:AM311"/>
    <mergeCell ref="A306:A307"/>
    <mergeCell ref="D306:D307"/>
    <mergeCell ref="E306:E307"/>
    <mergeCell ref="F306:F307"/>
    <mergeCell ref="G306:G307"/>
    <mergeCell ref="AH301:AH302"/>
    <mergeCell ref="AI301:AI302"/>
    <mergeCell ref="A303:A304"/>
    <mergeCell ref="D303:D304"/>
    <mergeCell ref="E303:E304"/>
    <mergeCell ref="F303:F304"/>
    <mergeCell ref="G303:G304"/>
    <mergeCell ref="H303:H304"/>
    <mergeCell ref="I303:I304"/>
    <mergeCell ref="J303:J304"/>
    <mergeCell ref="H301:H302"/>
    <mergeCell ref="I301:I302"/>
    <mergeCell ref="J301:J302"/>
    <mergeCell ref="K301:K302"/>
    <mergeCell ref="AF301:AF302"/>
    <mergeCell ref="AG301:AG302"/>
    <mergeCell ref="B299:G299"/>
    <mergeCell ref="H299:K299"/>
    <mergeCell ref="L299:AQ299"/>
    <mergeCell ref="A301:A302"/>
    <mergeCell ref="D301:D302"/>
    <mergeCell ref="E301:E302"/>
    <mergeCell ref="F301:F302"/>
    <mergeCell ref="G301:G302"/>
    <mergeCell ref="AJ297:AJ298"/>
    <mergeCell ref="AK297:AK298"/>
    <mergeCell ref="AL297:AL298"/>
    <mergeCell ref="AM297:AM298"/>
    <mergeCell ref="AN297:AN298"/>
    <mergeCell ref="AO297:AO298"/>
    <mergeCell ref="AD297:AD298"/>
    <mergeCell ref="AE297:AE298"/>
    <mergeCell ref="AF297:AF298"/>
    <mergeCell ref="AG297:AG298"/>
    <mergeCell ref="AH297:AH298"/>
    <mergeCell ref="AI297:AI298"/>
    <mergeCell ref="X297:X298"/>
    <mergeCell ref="Y297:Y298"/>
    <mergeCell ref="Z297:Z298"/>
    <mergeCell ref="AA297:AA298"/>
    <mergeCell ref="AB297:AB298"/>
    <mergeCell ref="AC297:AC298"/>
    <mergeCell ref="R297:R298"/>
    <mergeCell ref="S297:S298"/>
    <mergeCell ref="T297:T298"/>
    <mergeCell ref="U297:U298"/>
    <mergeCell ref="Q297:Q298"/>
    <mergeCell ref="J296:J298"/>
    <mergeCell ref="K296:K298"/>
    <mergeCell ref="L295:O295"/>
    <mergeCell ref="P295:S295"/>
    <mergeCell ref="T295:W295"/>
    <mergeCell ref="X295:AA295"/>
    <mergeCell ref="AB295:AE295"/>
    <mergeCell ref="AF295:AI295"/>
    <mergeCell ref="AP297:AP298"/>
    <mergeCell ref="AQ297:AQ298"/>
    <mergeCell ref="A291:C291"/>
    <mergeCell ref="A292:C292"/>
    <mergeCell ref="A294:A298"/>
    <mergeCell ref="B294:C298"/>
    <mergeCell ref="D294:F295"/>
    <mergeCell ref="G294:K294"/>
    <mergeCell ref="L294:AQ294"/>
    <mergeCell ref="G295:G298"/>
    <mergeCell ref="H295:K295"/>
    <mergeCell ref="A285:C285"/>
    <mergeCell ref="A286:C286"/>
    <mergeCell ref="A287:C287"/>
    <mergeCell ref="A288:C288"/>
    <mergeCell ref="AN270:AQ270"/>
    <mergeCell ref="AF272:AQ272"/>
    <mergeCell ref="B277:H277"/>
    <mergeCell ref="AF282:AQ282"/>
    <mergeCell ref="A283:C283"/>
    <mergeCell ref="D283:AE284"/>
    <mergeCell ref="A284:C284"/>
    <mergeCell ref="V297:V298"/>
    <mergeCell ref="W297:W298"/>
    <mergeCell ref="L297:L298"/>
    <mergeCell ref="M297:M298"/>
    <mergeCell ref="N297:N298"/>
    <mergeCell ref="O297:O298"/>
    <mergeCell ref="P297:P298"/>
    <mergeCell ref="AJ295:AM295"/>
    <mergeCell ref="L270:O270"/>
    <mergeCell ref="P270:S270"/>
    <mergeCell ref="T270:W270"/>
    <mergeCell ref="X270:AA270"/>
    <mergeCell ref="AB270:AE270"/>
    <mergeCell ref="AF270:AI270"/>
    <mergeCell ref="AJ270:AM270"/>
    <mergeCell ref="AN295:AQ295"/>
    <mergeCell ref="D296:D298"/>
    <mergeCell ref="E296:E298"/>
    <mergeCell ref="F296:F298"/>
    <mergeCell ref="H296:H298"/>
    <mergeCell ref="I296:I298"/>
    <mergeCell ref="AF268:AI268"/>
    <mergeCell ref="AJ268:AM268"/>
    <mergeCell ref="AN268:AQ268"/>
    <mergeCell ref="G269:K269"/>
    <mergeCell ref="L269:O269"/>
    <mergeCell ref="P269:S269"/>
    <mergeCell ref="T269:W269"/>
    <mergeCell ref="X269:AA269"/>
    <mergeCell ref="AB269:AE269"/>
    <mergeCell ref="AF269:AI269"/>
    <mergeCell ref="D268:F270"/>
    <mergeCell ref="G268:K268"/>
    <mergeCell ref="L268:O268"/>
    <mergeCell ref="P268:S268"/>
    <mergeCell ref="T268:W268"/>
    <mergeCell ref="X268:AA268"/>
    <mergeCell ref="AB268:AE268"/>
    <mergeCell ref="AJ269:AM269"/>
    <mergeCell ref="AN269:AQ269"/>
    <mergeCell ref="G270:K270"/>
    <mergeCell ref="D266:D267"/>
    <mergeCell ref="E266:E267"/>
    <mergeCell ref="F266:F267"/>
    <mergeCell ref="G266:G267"/>
    <mergeCell ref="H266:H267"/>
    <mergeCell ref="I266:I267"/>
    <mergeCell ref="J266:J267"/>
    <mergeCell ref="AI264:AI265"/>
    <mergeCell ref="AJ264:AJ265"/>
    <mergeCell ref="AK264:AK265"/>
    <mergeCell ref="AL264:AL265"/>
    <mergeCell ref="AM264:AM265"/>
    <mergeCell ref="AN264:AN265"/>
    <mergeCell ref="W264:W265"/>
    <mergeCell ref="X264:X265"/>
    <mergeCell ref="Y264:Y265"/>
    <mergeCell ref="Z264:Z265"/>
    <mergeCell ref="AA264:AA265"/>
    <mergeCell ref="AB264:AB265"/>
    <mergeCell ref="AJ263:AM263"/>
    <mergeCell ref="AN263:AQ263"/>
    <mergeCell ref="L264:L265"/>
    <mergeCell ref="M264:M265"/>
    <mergeCell ref="N264:N265"/>
    <mergeCell ref="O264:O265"/>
    <mergeCell ref="P264:P265"/>
    <mergeCell ref="Q264:Q265"/>
    <mergeCell ref="R264:R265"/>
    <mergeCell ref="AF267:AI267"/>
    <mergeCell ref="AJ267:AM267"/>
    <mergeCell ref="AN267:AQ267"/>
    <mergeCell ref="K263:K265"/>
    <mergeCell ref="L263:O263"/>
    <mergeCell ref="P263:S263"/>
    <mergeCell ref="T263:W263"/>
    <mergeCell ref="X263:AA263"/>
    <mergeCell ref="AB263:AE263"/>
    <mergeCell ref="S264:S265"/>
    <mergeCell ref="T264:T265"/>
    <mergeCell ref="U264:U265"/>
    <mergeCell ref="V264:V265"/>
    <mergeCell ref="K266:K267"/>
    <mergeCell ref="L267:O267"/>
    <mergeCell ref="P267:S267"/>
    <mergeCell ref="T267:W267"/>
    <mergeCell ref="X267:AA267"/>
    <mergeCell ref="AB267:AE267"/>
    <mergeCell ref="AO264:AO265"/>
    <mergeCell ref="AP264:AP265"/>
    <mergeCell ref="AQ264:AQ265"/>
    <mergeCell ref="AJ262:AM262"/>
    <mergeCell ref="AN262:AQ262"/>
    <mergeCell ref="A263:C270"/>
    <mergeCell ref="D263:D265"/>
    <mergeCell ref="E263:E265"/>
    <mergeCell ref="F263:F265"/>
    <mergeCell ref="G263:G265"/>
    <mergeCell ref="H263:H265"/>
    <mergeCell ref="I263:I265"/>
    <mergeCell ref="J263:J265"/>
    <mergeCell ref="L262:O262"/>
    <mergeCell ref="P262:S262"/>
    <mergeCell ref="T262:W262"/>
    <mergeCell ref="X262:AA262"/>
    <mergeCell ref="AB262:AE262"/>
    <mergeCell ref="AF262:AI262"/>
    <mergeCell ref="AC264:AC265"/>
    <mergeCell ref="AD264:AD265"/>
    <mergeCell ref="AE264:AE265"/>
    <mergeCell ref="AF264:AF265"/>
    <mergeCell ref="AG264:AG265"/>
    <mergeCell ref="AH264:AH265"/>
    <mergeCell ref="B261:C262"/>
    <mergeCell ref="D261:D262"/>
    <mergeCell ref="E261:E262"/>
    <mergeCell ref="F261:F262"/>
    <mergeCell ref="G261:G262"/>
    <mergeCell ref="H261:H262"/>
    <mergeCell ref="I261:I262"/>
    <mergeCell ref="J261:J262"/>
    <mergeCell ref="K261:K262"/>
    <mergeCell ref="AF263:AI263"/>
    <mergeCell ref="AM258:AM259"/>
    <mergeCell ref="AM256:AM257"/>
    <mergeCell ref="I258:I259"/>
    <mergeCell ref="J258:J259"/>
    <mergeCell ref="K258:K259"/>
    <mergeCell ref="AJ258:AJ259"/>
    <mergeCell ref="AK258:AK259"/>
    <mergeCell ref="AL258:AL259"/>
    <mergeCell ref="AJ256:AJ257"/>
    <mergeCell ref="AK256:AK257"/>
    <mergeCell ref="AL256:AL257"/>
    <mergeCell ref="A247:A248"/>
    <mergeCell ref="D247:D248"/>
    <mergeCell ref="E247:E248"/>
    <mergeCell ref="F247:F248"/>
    <mergeCell ref="G247:G248"/>
    <mergeCell ref="H247:H248"/>
    <mergeCell ref="A258:A259"/>
    <mergeCell ref="D258:D259"/>
    <mergeCell ref="E258:E259"/>
    <mergeCell ref="F258:F259"/>
    <mergeCell ref="G258:G259"/>
    <mergeCell ref="H258:H259"/>
    <mergeCell ref="K247:K248"/>
    <mergeCell ref="AB247:AB248"/>
    <mergeCell ref="AC247:AC248"/>
    <mergeCell ref="AD247:AD248"/>
    <mergeCell ref="AM254:AM255"/>
    <mergeCell ref="A256:A257"/>
    <mergeCell ref="D256:D257"/>
    <mergeCell ref="E256:E257"/>
    <mergeCell ref="F256:F257"/>
    <mergeCell ref="G256:G257"/>
    <mergeCell ref="H256:H257"/>
    <mergeCell ref="I256:I257"/>
    <mergeCell ref="J256:J257"/>
    <mergeCell ref="K256:K257"/>
    <mergeCell ref="I254:I255"/>
    <mergeCell ref="J254:J255"/>
    <mergeCell ref="K254:K255"/>
    <mergeCell ref="AJ254:AJ255"/>
    <mergeCell ref="AK254:AK255"/>
    <mergeCell ref="AL254:AL255"/>
    <mergeCell ref="X241:AA241"/>
    <mergeCell ref="AB241:AE241"/>
    <mergeCell ref="AF241:AI241"/>
    <mergeCell ref="AJ241:AM241"/>
    <mergeCell ref="Y243:Y244"/>
    <mergeCell ref="Z243:Z244"/>
    <mergeCell ref="AA243:AA244"/>
    <mergeCell ref="AB243:AB244"/>
    <mergeCell ref="AC243:AC244"/>
    <mergeCell ref="AD243:AD244"/>
    <mergeCell ref="AB250:AB251"/>
    <mergeCell ref="AC250:AC251"/>
    <mergeCell ref="AD250:AD251"/>
    <mergeCell ref="AE250:AE251"/>
    <mergeCell ref="AH243:AH244"/>
    <mergeCell ref="AI243:AI244"/>
    <mergeCell ref="AJ243:AJ244"/>
    <mergeCell ref="A254:A255"/>
    <mergeCell ref="D254:D255"/>
    <mergeCell ref="E254:E255"/>
    <mergeCell ref="F254:F255"/>
    <mergeCell ref="G254:G255"/>
    <mergeCell ref="H254:H255"/>
    <mergeCell ref="AE247:AE248"/>
    <mergeCell ref="A250:A251"/>
    <mergeCell ref="D250:D251"/>
    <mergeCell ref="E250:E251"/>
    <mergeCell ref="F250:F251"/>
    <mergeCell ref="G250:G251"/>
    <mergeCell ref="H250:H251"/>
    <mergeCell ref="I250:I251"/>
    <mergeCell ref="J250:J251"/>
    <mergeCell ref="K250:K251"/>
    <mergeCell ref="I247:I248"/>
    <mergeCell ref="J247:J248"/>
    <mergeCell ref="B245:E245"/>
    <mergeCell ref="H245:K245"/>
    <mergeCell ref="L245:AQ245"/>
    <mergeCell ref="S243:S244"/>
    <mergeCell ref="T243:T244"/>
    <mergeCell ref="U243:U244"/>
    <mergeCell ref="V243:V244"/>
    <mergeCell ref="J242:J244"/>
    <mergeCell ref="K242:K244"/>
    <mergeCell ref="L243:L244"/>
    <mergeCell ref="M243:M244"/>
    <mergeCell ref="N243:N244"/>
    <mergeCell ref="O243:O244"/>
    <mergeCell ref="P243:P244"/>
    <mergeCell ref="Q243:Q244"/>
    <mergeCell ref="R243:R244"/>
    <mergeCell ref="D242:D244"/>
    <mergeCell ref="E242:E244"/>
    <mergeCell ref="F242:F244"/>
    <mergeCell ref="H242:H244"/>
    <mergeCell ref="I242:I244"/>
    <mergeCell ref="A240:A244"/>
    <mergeCell ref="B240:C244"/>
    <mergeCell ref="D240:F241"/>
    <mergeCell ref="G240:K240"/>
    <mergeCell ref="L240:AQ240"/>
    <mergeCell ref="G241:G244"/>
    <mergeCell ref="H241:K241"/>
    <mergeCell ref="L241:O241"/>
    <mergeCell ref="P241:S241"/>
    <mergeCell ref="T241:W241"/>
    <mergeCell ref="A233:C233"/>
    <mergeCell ref="A234:C234"/>
    <mergeCell ref="A236:C236"/>
    <mergeCell ref="A238:C238"/>
    <mergeCell ref="W243:W244"/>
    <mergeCell ref="X243:X244"/>
    <mergeCell ref="AN241:AQ241"/>
    <mergeCell ref="AQ243:AQ244"/>
    <mergeCell ref="AK243:AK244"/>
    <mergeCell ref="AL243:AL244"/>
    <mergeCell ref="AM243:AM244"/>
    <mergeCell ref="AN243:AN244"/>
    <mergeCell ref="AO243:AO244"/>
    <mergeCell ref="AP243:AP244"/>
    <mergeCell ref="AE243:AE244"/>
    <mergeCell ref="AF243:AF244"/>
    <mergeCell ref="AG243:AG244"/>
    <mergeCell ref="A232:C232"/>
    <mergeCell ref="AJ216:AM216"/>
    <mergeCell ref="AN216:AQ216"/>
    <mergeCell ref="AF218:AQ218"/>
    <mergeCell ref="B223:H223"/>
    <mergeCell ref="AF228:AQ228"/>
    <mergeCell ref="AF215:AI215"/>
    <mergeCell ref="AJ215:AM215"/>
    <mergeCell ref="AN215:AQ215"/>
    <mergeCell ref="G216:K216"/>
    <mergeCell ref="L216:O216"/>
    <mergeCell ref="P216:S216"/>
    <mergeCell ref="T216:W216"/>
    <mergeCell ref="X216:AA216"/>
    <mergeCell ref="AB216:AE216"/>
    <mergeCell ref="AF216:AI216"/>
    <mergeCell ref="D214:F216"/>
    <mergeCell ref="G214:K214"/>
    <mergeCell ref="L214:O214"/>
    <mergeCell ref="P214:S214"/>
    <mergeCell ref="T214:W214"/>
    <mergeCell ref="X214:AA214"/>
    <mergeCell ref="AB215:AE215"/>
    <mergeCell ref="A229:C229"/>
    <mergeCell ref="D229:AE230"/>
    <mergeCell ref="A230:C230"/>
    <mergeCell ref="A231:C231"/>
    <mergeCell ref="AB214:AE214"/>
    <mergeCell ref="AF214:AI214"/>
    <mergeCell ref="AJ214:AM214"/>
    <mergeCell ref="AN214:AQ214"/>
    <mergeCell ref="A209:C216"/>
    <mergeCell ref="AA210:AA211"/>
    <mergeCell ref="P210:P211"/>
    <mergeCell ref="Q210:Q211"/>
    <mergeCell ref="R210:R211"/>
    <mergeCell ref="S210:S211"/>
    <mergeCell ref="AJ208:AM208"/>
    <mergeCell ref="AB213:AE213"/>
    <mergeCell ref="AF213:AI213"/>
    <mergeCell ref="AJ213:AM213"/>
    <mergeCell ref="G215:K215"/>
    <mergeCell ref="L215:O215"/>
    <mergeCell ref="P215:S215"/>
    <mergeCell ref="T215:W215"/>
    <mergeCell ref="X215:AA215"/>
    <mergeCell ref="AN213:AQ213"/>
    <mergeCell ref="AD210:AD211"/>
    <mergeCell ref="AE210:AE211"/>
    <mergeCell ref="AJ210:AJ211"/>
    <mergeCell ref="AK210:AK211"/>
    <mergeCell ref="AL210:AL211"/>
    <mergeCell ref="AM210:AM211"/>
    <mergeCell ref="AN208:AQ208"/>
    <mergeCell ref="D209:D211"/>
    <mergeCell ref="E209:E211"/>
    <mergeCell ref="F209:F211"/>
    <mergeCell ref="G209:G211"/>
    <mergeCell ref="I207:I208"/>
    <mergeCell ref="J207:J208"/>
    <mergeCell ref="K207:K208"/>
    <mergeCell ref="L208:O208"/>
    <mergeCell ref="P208:S208"/>
    <mergeCell ref="T208:W208"/>
    <mergeCell ref="AJ209:AM209"/>
    <mergeCell ref="AN209:AQ209"/>
    <mergeCell ref="H209:H211"/>
    <mergeCell ref="I209:I211"/>
    <mergeCell ref="J209:J211"/>
    <mergeCell ref="K209:K211"/>
    <mergeCell ref="L209:O209"/>
    <mergeCell ref="P209:S209"/>
    <mergeCell ref="L210:L211"/>
    <mergeCell ref="M210:M211"/>
    <mergeCell ref="N210:N211"/>
    <mergeCell ref="O210:O211"/>
    <mergeCell ref="AN210:AN211"/>
    <mergeCell ref="AO210:AO211"/>
    <mergeCell ref="AP210:AP211"/>
    <mergeCell ref="AQ210:AQ211"/>
    <mergeCell ref="AG210:AG211"/>
    <mergeCell ref="V210:V211"/>
    <mergeCell ref="W210:W211"/>
    <mergeCell ref="X210:X211"/>
    <mergeCell ref="Y210:Y211"/>
    <mergeCell ref="Z210:Z211"/>
    <mergeCell ref="A207:C208"/>
    <mergeCell ref="D207:D208"/>
    <mergeCell ref="E207:E208"/>
    <mergeCell ref="F207:F208"/>
    <mergeCell ref="G207:G208"/>
    <mergeCell ref="H207:H208"/>
    <mergeCell ref="T210:T211"/>
    <mergeCell ref="U210:U211"/>
    <mergeCell ref="T209:W209"/>
    <mergeCell ref="X209:AA209"/>
    <mergeCell ref="AB209:AE209"/>
    <mergeCell ref="AF209:AI209"/>
    <mergeCell ref="D212:D213"/>
    <mergeCell ref="E212:E213"/>
    <mergeCell ref="F212:F213"/>
    <mergeCell ref="G212:G213"/>
    <mergeCell ref="X208:AA208"/>
    <mergeCell ref="AB208:AE208"/>
    <mergeCell ref="AF208:AI208"/>
    <mergeCell ref="J212:J213"/>
    <mergeCell ref="K212:K213"/>
    <mergeCell ref="L213:O213"/>
    <mergeCell ref="P213:S213"/>
    <mergeCell ref="T213:W213"/>
    <mergeCell ref="X213:AA213"/>
    <mergeCell ref="H212:H213"/>
    <mergeCell ref="I212:I213"/>
    <mergeCell ref="AH210:AH211"/>
    <mergeCell ref="AI210:AI211"/>
    <mergeCell ref="AB210:AB211"/>
    <mergeCell ref="AC210:AC211"/>
    <mergeCell ref="AF210:AF211"/>
    <mergeCell ref="AM201:AM203"/>
    <mergeCell ref="A204:A205"/>
    <mergeCell ref="D204:D205"/>
    <mergeCell ref="E204:E205"/>
    <mergeCell ref="F204:F205"/>
    <mergeCell ref="G204:G205"/>
    <mergeCell ref="H204:H205"/>
    <mergeCell ref="I204:I205"/>
    <mergeCell ref="J204:J205"/>
    <mergeCell ref="K204:K205"/>
    <mergeCell ref="I201:I203"/>
    <mergeCell ref="J201:J203"/>
    <mergeCell ref="K201:K203"/>
    <mergeCell ref="AJ201:AJ203"/>
    <mergeCell ref="AK201:AK203"/>
    <mergeCell ref="AL201:AL203"/>
    <mergeCell ref="AF199:AF200"/>
    <mergeCell ref="AG199:AG200"/>
    <mergeCell ref="AH199:AH200"/>
    <mergeCell ref="AI199:AI200"/>
    <mergeCell ref="A201:A203"/>
    <mergeCell ref="D201:D203"/>
    <mergeCell ref="E201:E203"/>
    <mergeCell ref="F201:F203"/>
    <mergeCell ref="G201:G203"/>
    <mergeCell ref="H201:H203"/>
    <mergeCell ref="AJ204:AJ205"/>
    <mergeCell ref="AK204:AK205"/>
    <mergeCell ref="AL204:AL205"/>
    <mergeCell ref="AM204:AM205"/>
    <mergeCell ref="H191:H193"/>
    <mergeCell ref="I191:I193"/>
    <mergeCell ref="J191:J193"/>
    <mergeCell ref="K191:K193"/>
    <mergeCell ref="AE196:AE198"/>
    <mergeCell ref="A199:A200"/>
    <mergeCell ref="D199:D200"/>
    <mergeCell ref="E199:E200"/>
    <mergeCell ref="F199:F200"/>
    <mergeCell ref="G199:G200"/>
    <mergeCell ref="H199:H200"/>
    <mergeCell ref="I199:I200"/>
    <mergeCell ref="J199:J200"/>
    <mergeCell ref="K199:K200"/>
    <mergeCell ref="I196:I198"/>
    <mergeCell ref="J196:J198"/>
    <mergeCell ref="K196:K198"/>
    <mergeCell ref="AB196:AB198"/>
    <mergeCell ref="AC196:AC198"/>
    <mergeCell ref="AD196:AD198"/>
    <mergeCell ref="A196:A198"/>
    <mergeCell ref="D196:D198"/>
    <mergeCell ref="E196:E198"/>
    <mergeCell ref="F196:F198"/>
    <mergeCell ref="G196:G198"/>
    <mergeCell ref="H196:H198"/>
    <mergeCell ref="B194:E194"/>
    <mergeCell ref="H194:K194"/>
    <mergeCell ref="L194:AQ194"/>
    <mergeCell ref="A184:C184"/>
    <mergeCell ref="A187:C187"/>
    <mergeCell ref="A189:A193"/>
    <mergeCell ref="B189:C193"/>
    <mergeCell ref="D189:F190"/>
    <mergeCell ref="G189:K189"/>
    <mergeCell ref="L189:AQ189"/>
    <mergeCell ref="G190:G193"/>
    <mergeCell ref="H190:K190"/>
    <mergeCell ref="D195:AQ195"/>
    <mergeCell ref="AJ192:AJ193"/>
    <mergeCell ref="AK192:AK193"/>
    <mergeCell ref="AL192:AL193"/>
    <mergeCell ref="AM192:AM193"/>
    <mergeCell ref="AN192:AN193"/>
    <mergeCell ref="AO192:AO193"/>
    <mergeCell ref="AD192:AD193"/>
    <mergeCell ref="AE192:AE193"/>
    <mergeCell ref="AF192:AF193"/>
    <mergeCell ref="AG192:AG193"/>
    <mergeCell ref="AH192:AH193"/>
    <mergeCell ref="AI192:AI193"/>
    <mergeCell ref="X192:X193"/>
    <mergeCell ref="Y192:Y193"/>
    <mergeCell ref="Z192:Z193"/>
    <mergeCell ref="AA192:AA193"/>
    <mergeCell ref="AB192:AB193"/>
    <mergeCell ref="AC192:AC193"/>
    <mergeCell ref="S192:S193"/>
    <mergeCell ref="L192:L193"/>
    <mergeCell ref="M192:M193"/>
    <mergeCell ref="F191:F193"/>
    <mergeCell ref="A180:C180"/>
    <mergeCell ref="A181:C181"/>
    <mergeCell ref="A182:C182"/>
    <mergeCell ref="A183:C183"/>
    <mergeCell ref="AN166:AQ166"/>
    <mergeCell ref="AF168:AQ168"/>
    <mergeCell ref="B173:H173"/>
    <mergeCell ref="AF177:AQ177"/>
    <mergeCell ref="A178:C178"/>
    <mergeCell ref="D178:AE179"/>
    <mergeCell ref="A179:C179"/>
    <mergeCell ref="N192:N193"/>
    <mergeCell ref="O192:O193"/>
    <mergeCell ref="P192:P193"/>
    <mergeCell ref="Q192:Q193"/>
    <mergeCell ref="AJ190:AM190"/>
    <mergeCell ref="AN190:AQ190"/>
    <mergeCell ref="D191:D193"/>
    <mergeCell ref="E191:E193"/>
    <mergeCell ref="L190:O190"/>
    <mergeCell ref="P190:S190"/>
    <mergeCell ref="T190:W190"/>
    <mergeCell ref="X190:AA190"/>
    <mergeCell ref="AB190:AE190"/>
    <mergeCell ref="AF190:AI190"/>
    <mergeCell ref="AP192:AP193"/>
    <mergeCell ref="AQ192:AQ193"/>
    <mergeCell ref="R192:R193"/>
    <mergeCell ref="T192:T193"/>
    <mergeCell ref="U192:U193"/>
    <mergeCell ref="V192:V193"/>
    <mergeCell ref="W192:W193"/>
    <mergeCell ref="I162:I163"/>
    <mergeCell ref="J162:J163"/>
    <mergeCell ref="AI160:AI161"/>
    <mergeCell ref="AJ160:AJ161"/>
    <mergeCell ref="AK160:AK161"/>
    <mergeCell ref="AL160:AL161"/>
    <mergeCell ref="AM160:AM161"/>
    <mergeCell ref="AN160:AN161"/>
    <mergeCell ref="AJ165:AM165"/>
    <mergeCell ref="AN165:AQ165"/>
    <mergeCell ref="G166:K166"/>
    <mergeCell ref="L166:O166"/>
    <mergeCell ref="P166:S166"/>
    <mergeCell ref="T166:W166"/>
    <mergeCell ref="X166:AA166"/>
    <mergeCell ref="AB166:AE166"/>
    <mergeCell ref="AF166:AI166"/>
    <mergeCell ref="AJ166:AM166"/>
    <mergeCell ref="AF164:AI164"/>
    <mergeCell ref="AJ164:AM164"/>
    <mergeCell ref="AN164:AQ164"/>
    <mergeCell ref="G165:K165"/>
    <mergeCell ref="L165:O165"/>
    <mergeCell ref="P165:S165"/>
    <mergeCell ref="T165:W165"/>
    <mergeCell ref="X165:AA165"/>
    <mergeCell ref="AB165:AE165"/>
    <mergeCell ref="AF165:AI165"/>
    <mergeCell ref="AN159:AQ159"/>
    <mergeCell ref="L160:L161"/>
    <mergeCell ref="M160:M161"/>
    <mergeCell ref="N160:N161"/>
    <mergeCell ref="O160:O161"/>
    <mergeCell ref="P160:P161"/>
    <mergeCell ref="Q160:Q161"/>
    <mergeCell ref="R160:R161"/>
    <mergeCell ref="AF163:AI163"/>
    <mergeCell ref="AJ163:AM163"/>
    <mergeCell ref="AN163:AQ163"/>
    <mergeCell ref="D164:F166"/>
    <mergeCell ref="G164:K164"/>
    <mergeCell ref="L164:O164"/>
    <mergeCell ref="P164:S164"/>
    <mergeCell ref="T164:W164"/>
    <mergeCell ref="X164:AA164"/>
    <mergeCell ref="AB164:AE164"/>
    <mergeCell ref="K162:K163"/>
    <mergeCell ref="L163:O163"/>
    <mergeCell ref="P163:S163"/>
    <mergeCell ref="T163:W163"/>
    <mergeCell ref="X163:AA163"/>
    <mergeCell ref="AB163:AE163"/>
    <mergeCell ref="AO160:AO161"/>
    <mergeCell ref="AP160:AP161"/>
    <mergeCell ref="AQ160:AQ161"/>
    <mergeCell ref="D162:D163"/>
    <mergeCell ref="E162:E163"/>
    <mergeCell ref="F162:F163"/>
    <mergeCell ref="G162:G163"/>
    <mergeCell ref="H162:H163"/>
    <mergeCell ref="AN158:AQ158"/>
    <mergeCell ref="A159:C166"/>
    <mergeCell ref="D159:D161"/>
    <mergeCell ref="E159:E161"/>
    <mergeCell ref="F159:F161"/>
    <mergeCell ref="G159:G161"/>
    <mergeCell ref="H159:H161"/>
    <mergeCell ref="I159:I161"/>
    <mergeCell ref="J159:J161"/>
    <mergeCell ref="L158:O158"/>
    <mergeCell ref="P158:S158"/>
    <mergeCell ref="T158:W158"/>
    <mergeCell ref="X158:AA158"/>
    <mergeCell ref="AB158:AE158"/>
    <mergeCell ref="AF158:AI158"/>
    <mergeCell ref="F157:F158"/>
    <mergeCell ref="G157:G158"/>
    <mergeCell ref="H157:H158"/>
    <mergeCell ref="I157:I158"/>
    <mergeCell ref="J157:J158"/>
    <mergeCell ref="K157:K158"/>
    <mergeCell ref="AC160:AC161"/>
    <mergeCell ref="AD160:AD161"/>
    <mergeCell ref="AE160:AE161"/>
    <mergeCell ref="AF160:AF161"/>
    <mergeCell ref="AG160:AG161"/>
    <mergeCell ref="AH160:AH161"/>
    <mergeCell ref="W160:W161"/>
    <mergeCell ref="X160:X161"/>
    <mergeCell ref="Y160:Y161"/>
    <mergeCell ref="Z160:Z161"/>
    <mergeCell ref="AA160:AA161"/>
    <mergeCell ref="T133:T134"/>
    <mergeCell ref="K159:K161"/>
    <mergeCell ref="L159:O159"/>
    <mergeCell ref="P159:S159"/>
    <mergeCell ref="T159:W159"/>
    <mergeCell ref="X159:AA159"/>
    <mergeCell ref="AB159:AE159"/>
    <mergeCell ref="S160:S161"/>
    <mergeCell ref="T160:T161"/>
    <mergeCell ref="U160:U161"/>
    <mergeCell ref="V160:V161"/>
    <mergeCell ref="AJ158:AM158"/>
    <mergeCell ref="AB160:AB161"/>
    <mergeCell ref="AF159:AI159"/>
    <mergeCell ref="AJ159:AM159"/>
    <mergeCell ref="N133:N134"/>
    <mergeCell ref="O133:O134"/>
    <mergeCell ref="P133:P134"/>
    <mergeCell ref="Q133:Q134"/>
    <mergeCell ref="R133:R134"/>
    <mergeCell ref="AN131:AQ131"/>
    <mergeCell ref="B148:C148"/>
    <mergeCell ref="B152:C152"/>
    <mergeCell ref="B153:C153"/>
    <mergeCell ref="A157:C158"/>
    <mergeCell ref="D157:D158"/>
    <mergeCell ref="E157:E158"/>
    <mergeCell ref="AQ133:AQ134"/>
    <mergeCell ref="B135:C135"/>
    <mergeCell ref="D135:E135"/>
    <mergeCell ref="H135:K135"/>
    <mergeCell ref="L135:AQ135"/>
    <mergeCell ref="B138:C138"/>
    <mergeCell ref="AK133:AK134"/>
    <mergeCell ref="AL133:AL134"/>
    <mergeCell ref="AM133:AM134"/>
    <mergeCell ref="AN133:AN134"/>
    <mergeCell ref="AO133:AO134"/>
    <mergeCell ref="AP133:AP134"/>
    <mergeCell ref="AE133:AE134"/>
    <mergeCell ref="AF133:AF134"/>
    <mergeCell ref="AG133:AG134"/>
    <mergeCell ref="AH133:AH134"/>
    <mergeCell ref="AI133:AI134"/>
    <mergeCell ref="AJ133:AJ134"/>
    <mergeCell ref="Y133:Y134"/>
    <mergeCell ref="Z133:Z134"/>
    <mergeCell ref="AA133:AA134"/>
    <mergeCell ref="AB133:AB134"/>
    <mergeCell ref="AC133:AC134"/>
    <mergeCell ref="AD133:AD134"/>
    <mergeCell ref="S133:S134"/>
    <mergeCell ref="D132:D134"/>
    <mergeCell ref="E132:E134"/>
    <mergeCell ref="F132:F134"/>
    <mergeCell ref="H132:H134"/>
    <mergeCell ref="I132:I134"/>
    <mergeCell ref="A130:A134"/>
    <mergeCell ref="B130:C134"/>
    <mergeCell ref="D130:F131"/>
    <mergeCell ref="G130:K130"/>
    <mergeCell ref="L130:AQ130"/>
    <mergeCell ref="G131:G134"/>
    <mergeCell ref="H131:K131"/>
    <mergeCell ref="L131:O131"/>
    <mergeCell ref="P131:S131"/>
    <mergeCell ref="T131:W131"/>
    <mergeCell ref="A123:C123"/>
    <mergeCell ref="A124:C124"/>
    <mergeCell ref="A125:C125"/>
    <mergeCell ref="AF126:AQ126"/>
    <mergeCell ref="A128:C128"/>
    <mergeCell ref="U133:U134"/>
    <mergeCell ref="V133:V134"/>
    <mergeCell ref="W133:W134"/>
    <mergeCell ref="X133:X134"/>
    <mergeCell ref="J132:J134"/>
    <mergeCell ref="K132:K134"/>
    <mergeCell ref="L133:L134"/>
    <mergeCell ref="M133:M134"/>
    <mergeCell ref="X131:AA131"/>
    <mergeCell ref="AB131:AE131"/>
    <mergeCell ref="AF131:AI131"/>
    <mergeCell ref="AJ131:AM131"/>
    <mergeCell ref="A119:C119"/>
    <mergeCell ref="D119:AE120"/>
    <mergeCell ref="A120:C120"/>
    <mergeCell ref="A121:C121"/>
    <mergeCell ref="A122:C122"/>
    <mergeCell ref="AF106:AI106"/>
    <mergeCell ref="AJ106:AM106"/>
    <mergeCell ref="AN106:AQ106"/>
    <mergeCell ref="AF108:AQ108"/>
    <mergeCell ref="B113:H113"/>
    <mergeCell ref="AF118:AQ118"/>
    <mergeCell ref="AB105:AE105"/>
    <mergeCell ref="AF105:AI105"/>
    <mergeCell ref="AJ105:AM105"/>
    <mergeCell ref="AN105:AQ105"/>
    <mergeCell ref="G106:K106"/>
    <mergeCell ref="L106:O106"/>
    <mergeCell ref="P106:S106"/>
    <mergeCell ref="T106:W106"/>
    <mergeCell ref="X106:AA106"/>
    <mergeCell ref="AB106:AE106"/>
    <mergeCell ref="D104:F106"/>
    <mergeCell ref="G104:K104"/>
    <mergeCell ref="L104:O104"/>
    <mergeCell ref="U100:U101"/>
    <mergeCell ref="V100:V101"/>
    <mergeCell ref="W100:W101"/>
    <mergeCell ref="X100:X101"/>
    <mergeCell ref="Y100:Y101"/>
    <mergeCell ref="Z100:Z101"/>
    <mergeCell ref="X104:AA104"/>
    <mergeCell ref="AB104:AE104"/>
    <mergeCell ref="AF104:AI104"/>
    <mergeCell ref="AJ104:AM104"/>
    <mergeCell ref="AN104:AQ104"/>
    <mergeCell ref="G105:K105"/>
    <mergeCell ref="L105:O105"/>
    <mergeCell ref="P105:S105"/>
    <mergeCell ref="T105:W105"/>
    <mergeCell ref="X105:AA105"/>
    <mergeCell ref="X103:AA103"/>
    <mergeCell ref="AB103:AE103"/>
    <mergeCell ref="AF103:AI103"/>
    <mergeCell ref="AJ103:AM103"/>
    <mergeCell ref="AN103:AQ103"/>
    <mergeCell ref="P104:S104"/>
    <mergeCell ref="T104:W104"/>
    <mergeCell ref="I102:I103"/>
    <mergeCell ref="J102:J103"/>
    <mergeCell ref="K102:K103"/>
    <mergeCell ref="L103:O103"/>
    <mergeCell ref="P103:S103"/>
    <mergeCell ref="T103:W103"/>
    <mergeCell ref="AJ99:AM99"/>
    <mergeCell ref="AN99:AQ99"/>
    <mergeCell ref="L100:L101"/>
    <mergeCell ref="M100:M101"/>
    <mergeCell ref="N100:N101"/>
    <mergeCell ref="O100:O101"/>
    <mergeCell ref="P100:P101"/>
    <mergeCell ref="I99:I101"/>
    <mergeCell ref="J99:J101"/>
    <mergeCell ref="K99:K101"/>
    <mergeCell ref="L99:O99"/>
    <mergeCell ref="P99:S99"/>
    <mergeCell ref="T99:W99"/>
    <mergeCell ref="Q100:Q101"/>
    <mergeCell ref="R100:R101"/>
    <mergeCell ref="S100:S101"/>
    <mergeCell ref="T100:T101"/>
    <mergeCell ref="AM100:AM101"/>
    <mergeCell ref="AN100:AN101"/>
    <mergeCell ref="AO100:AO101"/>
    <mergeCell ref="AP100:AP101"/>
    <mergeCell ref="AQ100:AQ101"/>
    <mergeCell ref="AG100:AG101"/>
    <mergeCell ref="AH100:AH101"/>
    <mergeCell ref="AI100:AI101"/>
    <mergeCell ref="AJ100:AJ101"/>
    <mergeCell ref="AK100:AK101"/>
    <mergeCell ref="AL100:AL101"/>
    <mergeCell ref="AA100:AA101"/>
    <mergeCell ref="AB100:AB101"/>
    <mergeCell ref="AC100:AC101"/>
    <mergeCell ref="AD100:AD101"/>
    <mergeCell ref="P98:S98"/>
    <mergeCell ref="T98:W98"/>
    <mergeCell ref="AB98:AE98"/>
    <mergeCell ref="AF98:AI98"/>
    <mergeCell ref="A99:C106"/>
    <mergeCell ref="D99:D101"/>
    <mergeCell ref="E99:E101"/>
    <mergeCell ref="F99:F101"/>
    <mergeCell ref="G99:G101"/>
    <mergeCell ref="H99:H101"/>
    <mergeCell ref="G97:G98"/>
    <mergeCell ref="H97:H98"/>
    <mergeCell ref="I97:I98"/>
    <mergeCell ref="J97:J98"/>
    <mergeCell ref="K97:K98"/>
    <mergeCell ref="L98:O98"/>
    <mergeCell ref="B91:C91"/>
    <mergeCell ref="B95:C95"/>
    <mergeCell ref="B97:C98"/>
    <mergeCell ref="D97:D98"/>
    <mergeCell ref="E97:E98"/>
    <mergeCell ref="F97:F98"/>
    <mergeCell ref="X99:AA99"/>
    <mergeCell ref="AB99:AE99"/>
    <mergeCell ref="AF99:AI99"/>
    <mergeCell ref="D102:D103"/>
    <mergeCell ref="E102:E103"/>
    <mergeCell ref="F102:F103"/>
    <mergeCell ref="G102:G103"/>
    <mergeCell ref="H102:H103"/>
    <mergeCell ref="AE100:AE101"/>
    <mergeCell ref="AF100:AF101"/>
    <mergeCell ref="B88:C88"/>
    <mergeCell ref="D88:E88"/>
    <mergeCell ref="H88:K88"/>
    <mergeCell ref="L88:AQ88"/>
    <mergeCell ref="AJ86:AJ87"/>
    <mergeCell ref="AK86:AK87"/>
    <mergeCell ref="AL86:AL87"/>
    <mergeCell ref="AM86:AM87"/>
    <mergeCell ref="AN86:AN87"/>
    <mergeCell ref="AO86:AO87"/>
    <mergeCell ref="AD86:AD87"/>
    <mergeCell ref="AE86:AE87"/>
    <mergeCell ref="AF86:AF87"/>
    <mergeCell ref="AG86:AG87"/>
    <mergeCell ref="AH86:AH87"/>
    <mergeCell ref="AI86:AI87"/>
    <mergeCell ref="X86:X87"/>
    <mergeCell ref="Y86:Y87"/>
    <mergeCell ref="Z86:Z87"/>
    <mergeCell ref="AA86:AA87"/>
    <mergeCell ref="AB86:AB87"/>
    <mergeCell ref="AC86:AC87"/>
    <mergeCell ref="R86:R87"/>
    <mergeCell ref="S86:S87"/>
    <mergeCell ref="T86:T87"/>
    <mergeCell ref="U86:U87"/>
    <mergeCell ref="V86:V87"/>
    <mergeCell ref="W86:W87"/>
    <mergeCell ref="L86:L87"/>
    <mergeCell ref="M86:M87"/>
    <mergeCell ref="A72:C72"/>
    <mergeCell ref="D72:AE73"/>
    <mergeCell ref="A73:C73"/>
    <mergeCell ref="N86:N87"/>
    <mergeCell ref="O86:O87"/>
    <mergeCell ref="P86:P87"/>
    <mergeCell ref="Q86:Q87"/>
    <mergeCell ref="AJ84:AM84"/>
    <mergeCell ref="AN84:AQ84"/>
    <mergeCell ref="D85:D87"/>
    <mergeCell ref="E85:E87"/>
    <mergeCell ref="F85:F87"/>
    <mergeCell ref="H85:H87"/>
    <mergeCell ref="I85:I87"/>
    <mergeCell ref="J85:J87"/>
    <mergeCell ref="K85:K87"/>
    <mergeCell ref="L84:O84"/>
    <mergeCell ref="P84:S84"/>
    <mergeCell ref="T84:W84"/>
    <mergeCell ref="X84:AA84"/>
    <mergeCell ref="AB84:AE84"/>
    <mergeCell ref="AF84:AI84"/>
    <mergeCell ref="AP86:AP87"/>
    <mergeCell ref="AQ86:AQ87"/>
    <mergeCell ref="X59:AA59"/>
    <mergeCell ref="AB59:AE59"/>
    <mergeCell ref="AF59:AI59"/>
    <mergeCell ref="AB57:AE57"/>
    <mergeCell ref="AF57:AI57"/>
    <mergeCell ref="AJ57:AM57"/>
    <mergeCell ref="AN57:AQ57"/>
    <mergeCell ref="G58:K58"/>
    <mergeCell ref="L58:O58"/>
    <mergeCell ref="P58:S58"/>
    <mergeCell ref="T58:W58"/>
    <mergeCell ref="X58:AA58"/>
    <mergeCell ref="AB58:AE58"/>
    <mergeCell ref="AF79:AQ79"/>
    <mergeCell ref="A81:C81"/>
    <mergeCell ref="A83:A87"/>
    <mergeCell ref="B83:C87"/>
    <mergeCell ref="D83:F84"/>
    <mergeCell ref="G83:K83"/>
    <mergeCell ref="L83:AQ83"/>
    <mergeCell ref="G84:G87"/>
    <mergeCell ref="H84:K84"/>
    <mergeCell ref="A74:C74"/>
    <mergeCell ref="A75:C75"/>
    <mergeCell ref="A76:C76"/>
    <mergeCell ref="A77:C77"/>
    <mergeCell ref="A78:C78"/>
    <mergeCell ref="AJ59:AM59"/>
    <mergeCell ref="AN59:AQ59"/>
    <mergeCell ref="AF61:AQ61"/>
    <mergeCell ref="B66:H66"/>
    <mergeCell ref="AF71:AQ71"/>
    <mergeCell ref="AB53:AB54"/>
    <mergeCell ref="AC53:AC54"/>
    <mergeCell ref="AD53:AD54"/>
    <mergeCell ref="AE53:AE54"/>
    <mergeCell ref="AB56:AE56"/>
    <mergeCell ref="AF56:AI56"/>
    <mergeCell ref="AJ56:AM56"/>
    <mergeCell ref="AN56:AQ56"/>
    <mergeCell ref="D57:F59"/>
    <mergeCell ref="G57:K57"/>
    <mergeCell ref="L57:O57"/>
    <mergeCell ref="P57:S57"/>
    <mergeCell ref="T57:W57"/>
    <mergeCell ref="X57:AA57"/>
    <mergeCell ref="J55:J56"/>
    <mergeCell ref="K55:K56"/>
    <mergeCell ref="L56:O56"/>
    <mergeCell ref="P56:S56"/>
    <mergeCell ref="T56:W56"/>
    <mergeCell ref="X56:AA56"/>
    <mergeCell ref="D55:D56"/>
    <mergeCell ref="E55:E56"/>
    <mergeCell ref="F55:F56"/>
    <mergeCell ref="G55:G56"/>
    <mergeCell ref="H55:H56"/>
    <mergeCell ref="I55:I56"/>
    <mergeCell ref="AF58:AI58"/>
    <mergeCell ref="AJ58:AM58"/>
    <mergeCell ref="AN58:AQ58"/>
    <mergeCell ref="G59:K59"/>
    <mergeCell ref="L59:O59"/>
    <mergeCell ref="P59:S59"/>
    <mergeCell ref="X53:X54"/>
    <mergeCell ref="Y53:Y54"/>
    <mergeCell ref="AJ52:AM52"/>
    <mergeCell ref="AN52:AQ52"/>
    <mergeCell ref="L53:L54"/>
    <mergeCell ref="M53:M54"/>
    <mergeCell ref="N53:N54"/>
    <mergeCell ref="O53:O54"/>
    <mergeCell ref="P53:P54"/>
    <mergeCell ref="Q53:Q54"/>
    <mergeCell ref="R53:R54"/>
    <mergeCell ref="S53:S54"/>
    <mergeCell ref="L52:O52"/>
    <mergeCell ref="P52:S52"/>
    <mergeCell ref="T52:W52"/>
    <mergeCell ref="X52:AA52"/>
    <mergeCell ref="AB52:AE52"/>
    <mergeCell ref="AF52:AI52"/>
    <mergeCell ref="AL53:AL54"/>
    <mergeCell ref="AM53:AM54"/>
    <mergeCell ref="AN53:AN54"/>
    <mergeCell ref="AO53:AO54"/>
    <mergeCell ref="AP53:AP54"/>
    <mergeCell ref="AQ53:AQ54"/>
    <mergeCell ref="AF53:AF54"/>
    <mergeCell ref="AG53:AG54"/>
    <mergeCell ref="AH53:AH54"/>
    <mergeCell ref="AI53:AI54"/>
    <mergeCell ref="AJ53:AJ54"/>
    <mergeCell ref="AK53:AK54"/>
    <mergeCell ref="Z53:Z54"/>
    <mergeCell ref="AA53:AA54"/>
    <mergeCell ref="T51:W51"/>
    <mergeCell ref="A52:C59"/>
    <mergeCell ref="D52:D54"/>
    <mergeCell ref="E52:E54"/>
    <mergeCell ref="F52:F54"/>
    <mergeCell ref="G52:G54"/>
    <mergeCell ref="H52:H54"/>
    <mergeCell ref="I52:I54"/>
    <mergeCell ref="J52:J54"/>
    <mergeCell ref="K52:K54"/>
    <mergeCell ref="H50:H51"/>
    <mergeCell ref="I50:I51"/>
    <mergeCell ref="J50:J51"/>
    <mergeCell ref="K50:K51"/>
    <mergeCell ref="P51:S51"/>
    <mergeCell ref="B49:C49"/>
    <mergeCell ref="B50:C51"/>
    <mergeCell ref="D50:D51"/>
    <mergeCell ref="E50:E51"/>
    <mergeCell ref="F50:F51"/>
    <mergeCell ref="G50:G51"/>
    <mergeCell ref="T53:T54"/>
    <mergeCell ref="U53:U54"/>
    <mergeCell ref="V53:V54"/>
    <mergeCell ref="W53:W54"/>
    <mergeCell ref="T59:W59"/>
    <mergeCell ref="B48:C48"/>
    <mergeCell ref="AQ40:AQ41"/>
    <mergeCell ref="B42:C42"/>
    <mergeCell ref="D42:E42"/>
    <mergeCell ref="H42:K42"/>
    <mergeCell ref="L42:AQ42"/>
    <mergeCell ref="B43:C43"/>
    <mergeCell ref="AK40:AK41"/>
    <mergeCell ref="AL40:AL41"/>
    <mergeCell ref="AM40:AM41"/>
    <mergeCell ref="AN40:AN41"/>
    <mergeCell ref="AO40:AO41"/>
    <mergeCell ref="AP40:AP41"/>
    <mergeCell ref="AE40:AE41"/>
    <mergeCell ref="AF40:AF41"/>
    <mergeCell ref="AG40:AG41"/>
    <mergeCell ref="AH40:AH41"/>
    <mergeCell ref="AI40:AI41"/>
    <mergeCell ref="AJ40:AJ41"/>
    <mergeCell ref="Y40:Y41"/>
    <mergeCell ref="Z40:Z41"/>
    <mergeCell ref="AA40:AA41"/>
    <mergeCell ref="AB40:AB41"/>
    <mergeCell ref="AC40:AC41"/>
    <mergeCell ref="AD40:AD41"/>
    <mergeCell ref="S40:S41"/>
    <mergeCell ref="T40:T41"/>
    <mergeCell ref="J39:J41"/>
    <mergeCell ref="K39:K41"/>
    <mergeCell ref="G38:G41"/>
    <mergeCell ref="H38:K38"/>
    <mergeCell ref="L38:O38"/>
    <mergeCell ref="B45:C45"/>
    <mergeCell ref="B46:C46"/>
    <mergeCell ref="B47:C47"/>
    <mergeCell ref="W40:W41"/>
    <mergeCell ref="X40:X41"/>
    <mergeCell ref="L40:L41"/>
    <mergeCell ref="M40:M41"/>
    <mergeCell ref="N40:N41"/>
    <mergeCell ref="O40:O41"/>
    <mergeCell ref="P40:P41"/>
    <mergeCell ref="Q40:Q41"/>
    <mergeCell ref="R40:R41"/>
    <mergeCell ref="X38:AA38"/>
    <mergeCell ref="AB38:AE38"/>
    <mergeCell ref="AF38:AI38"/>
    <mergeCell ref="AJ38:AM38"/>
    <mergeCell ref="AN38:AQ38"/>
    <mergeCell ref="B44:C44"/>
    <mergeCell ref="A26:C26"/>
    <mergeCell ref="D26:AE27"/>
    <mergeCell ref="A27:C27"/>
    <mergeCell ref="A28:C28"/>
    <mergeCell ref="A29:C29"/>
    <mergeCell ref="D39:D41"/>
    <mergeCell ref="E39:E41"/>
    <mergeCell ref="F39:F41"/>
    <mergeCell ref="H39:H41"/>
    <mergeCell ref="I39:I41"/>
    <mergeCell ref="A37:A41"/>
    <mergeCell ref="B37:C41"/>
    <mergeCell ref="D37:F38"/>
    <mergeCell ref="G37:K37"/>
    <mergeCell ref="L37:AQ37"/>
    <mergeCell ref="P38:S38"/>
    <mergeCell ref="T38:W38"/>
    <mergeCell ref="A30:C30"/>
    <mergeCell ref="A31:C31"/>
    <mergeCell ref="A32:C32"/>
    <mergeCell ref="A35:C35"/>
    <mergeCell ref="U40:U41"/>
    <mergeCell ref="V40:V41"/>
  </mergeCells>
  <printOptions horizontalCentered="1" verticalCentered="1"/>
  <pageMargins left="0.23622047244094491" right="0.23622047244094491" top="0.39370078740157483" bottom="0.23622047244094491" header="0" footer="0"/>
  <pageSetup paperSize="9" scale="52" fitToHeight="0" orientation="landscape" r:id="rId1"/>
  <headerFooter alignWithMargins="0"/>
  <rowBreaks count="9" manualBreakCount="9">
    <brk id="25" max="42" man="1"/>
    <brk id="71" max="42" man="1"/>
    <brk id="118" max="42" man="1"/>
    <brk id="177" max="42" man="1"/>
    <brk id="228" max="42" man="1"/>
    <brk id="282" max="42" man="1"/>
    <brk id="331" max="42" man="1"/>
    <brk id="376" max="42" man="1"/>
    <brk id="421" max="4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"/>
  <sheetViews>
    <sheetView topLeftCell="A152" zoomScaleNormal="100" zoomScaleSheetLayoutView="85" workbookViewId="0">
      <selection activeCell="O197" sqref="O197"/>
    </sheetView>
  </sheetViews>
  <sheetFormatPr defaultRowHeight="12.75" x14ac:dyDescent="0.2"/>
  <cols>
    <col min="1" max="1" width="5" customWidth="1"/>
    <col min="2" max="2" width="10.7109375" customWidth="1"/>
    <col min="3" max="3" width="20.28515625" customWidth="1"/>
    <col min="4" max="5" width="10.28515625" customWidth="1"/>
    <col min="9" max="9" width="7.42578125" customWidth="1"/>
    <col min="10" max="10" width="1.7109375" customWidth="1"/>
  </cols>
  <sheetData>
    <row r="1" spans="1:9" ht="15.75" x14ac:dyDescent="0.25">
      <c r="A1" s="142" t="s">
        <v>327</v>
      </c>
    </row>
    <row r="2" spans="1:9" x14ac:dyDescent="0.2">
      <c r="A2" t="s">
        <v>72</v>
      </c>
      <c r="D2" s="143" t="s">
        <v>127</v>
      </c>
    </row>
    <row r="3" spans="1:9" x14ac:dyDescent="0.2">
      <c r="A3" t="s">
        <v>71</v>
      </c>
      <c r="D3" s="143" t="s">
        <v>128</v>
      </c>
    </row>
    <row r="4" spans="1:9" x14ac:dyDescent="0.2">
      <c r="A4" t="s">
        <v>0</v>
      </c>
      <c r="D4" s="143" t="s">
        <v>73</v>
      </c>
    </row>
    <row r="6" spans="1:9" x14ac:dyDescent="0.2">
      <c r="A6" s="143" t="s">
        <v>129</v>
      </c>
    </row>
    <row r="7" spans="1:9" x14ac:dyDescent="0.2">
      <c r="A7" s="162"/>
      <c r="B7" s="162" t="s">
        <v>130</v>
      </c>
      <c r="C7" s="165"/>
      <c r="D7" s="150"/>
      <c r="E7" s="166"/>
      <c r="F7" s="805" t="s">
        <v>126</v>
      </c>
      <c r="G7" s="805"/>
      <c r="H7" s="162" t="s">
        <v>131</v>
      </c>
      <c r="I7" s="151"/>
    </row>
    <row r="8" spans="1:9" x14ac:dyDescent="0.2">
      <c r="A8" s="163" t="s">
        <v>132</v>
      </c>
      <c r="B8" s="163" t="s">
        <v>133</v>
      </c>
      <c r="C8" s="806" t="s">
        <v>134</v>
      </c>
      <c r="D8" s="807"/>
      <c r="E8" s="808"/>
      <c r="F8" s="807" t="s">
        <v>345</v>
      </c>
      <c r="G8" s="807"/>
      <c r="H8" s="163" t="s">
        <v>135</v>
      </c>
      <c r="I8" s="152" t="s">
        <v>136</v>
      </c>
    </row>
    <row r="9" spans="1:9" x14ac:dyDescent="0.2">
      <c r="A9" s="160"/>
      <c r="B9" s="160" t="s">
        <v>137</v>
      </c>
      <c r="C9" s="153"/>
      <c r="D9" s="149"/>
      <c r="E9" s="154"/>
      <c r="F9" s="168" t="s">
        <v>138</v>
      </c>
      <c r="G9" s="157" t="s">
        <v>139</v>
      </c>
      <c r="H9" s="160" t="s">
        <v>140</v>
      </c>
      <c r="I9" s="160"/>
    </row>
    <row r="10" spans="1:9" x14ac:dyDescent="0.2">
      <c r="A10" s="161" t="s">
        <v>141</v>
      </c>
      <c r="B10" s="164"/>
      <c r="C10" s="164"/>
      <c r="D10" s="164"/>
      <c r="E10" s="164"/>
      <c r="F10" s="164"/>
      <c r="G10" s="164"/>
      <c r="H10" s="164"/>
      <c r="I10" s="167"/>
    </row>
    <row r="11" spans="1:9" x14ac:dyDescent="0.2">
      <c r="A11" s="155">
        <v>1</v>
      </c>
      <c r="B11" s="155" t="s">
        <v>344</v>
      </c>
      <c r="C11" s="169" t="s">
        <v>74</v>
      </c>
      <c r="D11" s="145"/>
      <c r="E11" s="158"/>
      <c r="F11" s="155">
        <v>8</v>
      </c>
      <c r="G11" s="155">
        <v>16</v>
      </c>
      <c r="H11" s="155">
        <v>2</v>
      </c>
      <c r="I11" s="170"/>
    </row>
    <row r="12" spans="1:9" x14ac:dyDescent="0.2">
      <c r="A12" s="155">
        <v>2</v>
      </c>
      <c r="B12" s="155" t="s">
        <v>153</v>
      </c>
      <c r="C12" s="814" t="s">
        <v>142</v>
      </c>
      <c r="D12" s="815"/>
      <c r="E12" s="816"/>
      <c r="F12" s="155">
        <v>8</v>
      </c>
      <c r="G12" s="155"/>
      <c r="H12" s="155">
        <v>1</v>
      </c>
      <c r="I12" s="170"/>
    </row>
    <row r="13" spans="1:9" x14ac:dyDescent="0.2">
      <c r="A13" s="155">
        <v>3</v>
      </c>
      <c r="B13" s="155" t="s">
        <v>143</v>
      </c>
      <c r="C13" s="169" t="s">
        <v>144</v>
      </c>
      <c r="D13" s="145"/>
      <c r="E13" s="158"/>
      <c r="F13" s="155">
        <v>16</v>
      </c>
      <c r="G13" s="155">
        <v>16</v>
      </c>
      <c r="H13" s="155">
        <v>5</v>
      </c>
      <c r="I13" s="170"/>
    </row>
    <row r="14" spans="1:9" x14ac:dyDescent="0.2">
      <c r="A14" s="155">
        <v>4</v>
      </c>
      <c r="B14" s="155" t="s">
        <v>145</v>
      </c>
      <c r="C14" s="169" t="s">
        <v>78</v>
      </c>
      <c r="D14" s="145"/>
      <c r="E14" s="158"/>
      <c r="F14" s="155">
        <v>24</v>
      </c>
      <c r="G14" s="155"/>
      <c r="H14" s="155">
        <v>4</v>
      </c>
      <c r="I14" s="170"/>
    </row>
    <row r="15" spans="1:9" x14ac:dyDescent="0.2">
      <c r="A15" s="155">
        <v>5</v>
      </c>
      <c r="B15" s="155" t="s">
        <v>146</v>
      </c>
      <c r="C15" s="169" t="s">
        <v>80</v>
      </c>
      <c r="D15" s="145"/>
      <c r="E15" s="158"/>
      <c r="F15" s="155">
        <v>16</v>
      </c>
      <c r="G15" s="155">
        <v>16</v>
      </c>
      <c r="H15" s="155">
        <v>4</v>
      </c>
      <c r="I15" s="170"/>
    </row>
    <row r="16" spans="1:9" x14ac:dyDescent="0.2">
      <c r="A16" s="155">
        <v>7</v>
      </c>
      <c r="B16" s="155" t="s">
        <v>147</v>
      </c>
      <c r="C16" s="169" t="s">
        <v>83</v>
      </c>
      <c r="D16" s="145"/>
      <c r="E16" s="158"/>
      <c r="F16" s="155">
        <v>16</v>
      </c>
      <c r="G16" s="155">
        <v>16</v>
      </c>
      <c r="H16" s="155">
        <v>4</v>
      </c>
      <c r="I16" s="170"/>
    </row>
    <row r="17" spans="1:9" x14ac:dyDescent="0.2">
      <c r="A17" s="155">
        <v>8</v>
      </c>
      <c r="B17" s="155" t="s">
        <v>148</v>
      </c>
      <c r="C17" s="169" t="s">
        <v>84</v>
      </c>
      <c r="D17" s="145"/>
      <c r="E17" s="158"/>
      <c r="F17" s="155"/>
      <c r="G17" s="155">
        <v>16</v>
      </c>
      <c r="H17" s="155">
        <v>2</v>
      </c>
      <c r="I17" s="170"/>
    </row>
    <row r="18" spans="1:9" x14ac:dyDescent="0.2">
      <c r="A18" s="155">
        <v>9</v>
      </c>
      <c r="B18" s="155" t="s">
        <v>149</v>
      </c>
      <c r="C18" s="169" t="s">
        <v>86</v>
      </c>
      <c r="D18" s="145"/>
      <c r="E18" s="158"/>
      <c r="F18" s="155">
        <v>16</v>
      </c>
      <c r="G18" s="155">
        <v>16</v>
      </c>
      <c r="H18" s="155">
        <v>4</v>
      </c>
      <c r="I18" s="170"/>
    </row>
    <row r="19" spans="1:9" x14ac:dyDescent="0.2">
      <c r="A19" s="156" t="s">
        <v>150</v>
      </c>
      <c r="B19" s="148"/>
      <c r="C19" s="148"/>
      <c r="D19" s="148"/>
      <c r="E19" s="148"/>
      <c r="F19" s="149"/>
      <c r="G19" s="149"/>
      <c r="H19" s="155">
        <f>SUM(H11:H18)</f>
        <v>26</v>
      </c>
      <c r="I19" s="155"/>
    </row>
    <row r="21" spans="1:9" x14ac:dyDescent="0.2">
      <c r="A21" s="162"/>
      <c r="B21" s="147" t="s">
        <v>130</v>
      </c>
      <c r="C21" s="165"/>
      <c r="D21" s="150"/>
      <c r="E21" s="166"/>
      <c r="F21" s="805" t="s">
        <v>126</v>
      </c>
      <c r="G21" s="805"/>
      <c r="H21" s="162" t="s">
        <v>131</v>
      </c>
      <c r="I21" s="151"/>
    </row>
    <row r="22" spans="1:9" x14ac:dyDescent="0.2">
      <c r="A22" s="163" t="s">
        <v>132</v>
      </c>
      <c r="B22" s="144" t="s">
        <v>133</v>
      </c>
      <c r="C22" s="806" t="s">
        <v>134</v>
      </c>
      <c r="D22" s="807"/>
      <c r="E22" s="808"/>
      <c r="F22" s="807" t="s">
        <v>345</v>
      </c>
      <c r="G22" s="807"/>
      <c r="H22" s="163" t="s">
        <v>135</v>
      </c>
      <c r="I22" s="152" t="s">
        <v>136</v>
      </c>
    </row>
    <row r="23" spans="1:9" x14ac:dyDescent="0.2">
      <c r="A23" s="160"/>
      <c r="B23" s="160" t="s">
        <v>151</v>
      </c>
      <c r="C23" s="153"/>
      <c r="D23" s="149"/>
      <c r="E23" s="154"/>
      <c r="F23" s="168" t="s">
        <v>138</v>
      </c>
      <c r="G23" s="157" t="s">
        <v>139</v>
      </c>
      <c r="H23" s="160" t="s">
        <v>140</v>
      </c>
      <c r="I23" s="160"/>
    </row>
    <row r="24" spans="1:9" x14ac:dyDescent="0.2">
      <c r="A24" s="161" t="s">
        <v>152</v>
      </c>
      <c r="B24" s="164"/>
      <c r="C24" s="164"/>
      <c r="D24" s="164"/>
      <c r="E24" s="164"/>
      <c r="F24" s="164"/>
      <c r="G24" s="164"/>
      <c r="H24" s="164"/>
      <c r="I24" s="167"/>
    </row>
    <row r="25" spans="1:9" x14ac:dyDescent="0.2">
      <c r="A25" s="155">
        <v>1</v>
      </c>
      <c r="B25" s="155" t="s">
        <v>153</v>
      </c>
      <c r="C25" s="814" t="s">
        <v>142</v>
      </c>
      <c r="D25" s="815"/>
      <c r="E25" s="816"/>
      <c r="F25" s="155">
        <v>8</v>
      </c>
      <c r="G25" s="155"/>
      <c r="H25" s="155">
        <v>1</v>
      </c>
      <c r="I25" s="170"/>
    </row>
    <row r="26" spans="1:9" x14ac:dyDescent="0.2">
      <c r="A26" s="155">
        <v>2</v>
      </c>
      <c r="B26" s="155" t="s">
        <v>143</v>
      </c>
      <c r="C26" s="169" t="s">
        <v>144</v>
      </c>
      <c r="D26" s="145"/>
      <c r="E26" s="158"/>
      <c r="F26" s="155">
        <v>32</v>
      </c>
      <c r="G26" s="155">
        <v>24</v>
      </c>
      <c r="H26" s="155">
        <v>6</v>
      </c>
      <c r="I26" s="170"/>
    </row>
    <row r="27" spans="1:9" x14ac:dyDescent="0.2">
      <c r="A27" s="155">
        <v>3</v>
      </c>
      <c r="B27" s="155" t="s">
        <v>154</v>
      </c>
      <c r="C27" s="169" t="s">
        <v>79</v>
      </c>
      <c r="D27" s="145"/>
      <c r="E27" s="158"/>
      <c r="F27" s="155">
        <v>16</v>
      </c>
      <c r="G27" s="155">
        <v>16</v>
      </c>
      <c r="H27" s="155">
        <v>4</v>
      </c>
      <c r="I27" s="170"/>
    </row>
    <row r="28" spans="1:9" x14ac:dyDescent="0.2">
      <c r="A28" s="155">
        <v>4</v>
      </c>
      <c r="B28" s="155" t="s">
        <v>155</v>
      </c>
      <c r="C28" s="169" t="s">
        <v>81</v>
      </c>
      <c r="D28" s="145"/>
      <c r="E28" s="158"/>
      <c r="F28" s="155">
        <v>16</v>
      </c>
      <c r="G28" s="155">
        <v>16</v>
      </c>
      <c r="H28" s="155">
        <v>4</v>
      </c>
      <c r="I28" s="170"/>
    </row>
    <row r="29" spans="1:9" x14ac:dyDescent="0.2">
      <c r="A29" s="155">
        <v>5</v>
      </c>
      <c r="B29" s="155" t="s">
        <v>148</v>
      </c>
      <c r="C29" s="169" t="s">
        <v>84</v>
      </c>
      <c r="D29" s="145"/>
      <c r="E29" s="158"/>
      <c r="F29" s="155"/>
      <c r="G29" s="155">
        <v>16</v>
      </c>
      <c r="H29" s="155">
        <v>2</v>
      </c>
      <c r="I29" s="170"/>
    </row>
    <row r="30" spans="1:9" x14ac:dyDescent="0.2">
      <c r="A30" s="155">
        <v>6</v>
      </c>
      <c r="B30" s="155" t="s">
        <v>156</v>
      </c>
      <c r="C30" s="169" t="s">
        <v>85</v>
      </c>
      <c r="D30" s="145"/>
      <c r="E30" s="158"/>
      <c r="F30" s="155">
        <v>8</v>
      </c>
      <c r="G30" s="155">
        <v>16</v>
      </c>
      <c r="H30" s="155">
        <v>3</v>
      </c>
      <c r="I30" s="170"/>
    </row>
    <row r="31" spans="1:9" x14ac:dyDescent="0.2">
      <c r="A31" s="155">
        <v>7</v>
      </c>
      <c r="B31" s="155" t="s">
        <v>157</v>
      </c>
      <c r="C31" s="169" t="s">
        <v>120</v>
      </c>
      <c r="D31" s="145"/>
      <c r="E31" s="158"/>
      <c r="F31" s="155">
        <v>8</v>
      </c>
      <c r="G31" s="155">
        <v>16</v>
      </c>
      <c r="H31" s="155">
        <v>3</v>
      </c>
      <c r="I31" s="170"/>
    </row>
    <row r="32" spans="1:9" x14ac:dyDescent="0.2">
      <c r="A32" s="153">
        <v>8</v>
      </c>
      <c r="B32" s="155" t="s">
        <v>162</v>
      </c>
      <c r="C32" s="148" t="s">
        <v>89</v>
      </c>
      <c r="D32" s="148"/>
      <c r="E32" s="148"/>
      <c r="F32" s="155">
        <v>8</v>
      </c>
      <c r="G32" s="155"/>
      <c r="H32" s="155">
        <v>2</v>
      </c>
      <c r="I32" s="170"/>
    </row>
    <row r="33" spans="1:9" x14ac:dyDescent="0.2">
      <c r="A33" s="156" t="s">
        <v>150</v>
      </c>
      <c r="B33" s="148"/>
      <c r="C33" s="148"/>
      <c r="D33" s="148"/>
      <c r="E33" s="148"/>
      <c r="F33" s="149"/>
      <c r="G33" s="149"/>
      <c r="H33" s="155">
        <f>SUM(H25:H32)</f>
        <v>25</v>
      </c>
      <c r="I33" s="155"/>
    </row>
    <row r="35" spans="1:9" x14ac:dyDescent="0.2">
      <c r="A35" s="162"/>
      <c r="B35" s="147" t="s">
        <v>130</v>
      </c>
      <c r="C35" s="165"/>
      <c r="D35" s="150"/>
      <c r="E35" s="166"/>
      <c r="F35" s="805" t="s">
        <v>126</v>
      </c>
      <c r="G35" s="805"/>
      <c r="H35" s="162" t="s">
        <v>131</v>
      </c>
      <c r="I35" s="151"/>
    </row>
    <row r="36" spans="1:9" x14ac:dyDescent="0.2">
      <c r="A36" s="163" t="s">
        <v>132</v>
      </c>
      <c r="B36" s="144" t="s">
        <v>133</v>
      </c>
      <c r="C36" s="806" t="s">
        <v>134</v>
      </c>
      <c r="D36" s="807"/>
      <c r="E36" s="808"/>
      <c r="F36" s="807" t="s">
        <v>345</v>
      </c>
      <c r="G36" s="807"/>
      <c r="H36" s="163" t="s">
        <v>135</v>
      </c>
      <c r="I36" s="152" t="s">
        <v>136</v>
      </c>
    </row>
    <row r="37" spans="1:9" x14ac:dyDescent="0.2">
      <c r="A37" s="160"/>
      <c r="B37" s="160" t="s">
        <v>151</v>
      </c>
      <c r="C37" s="153"/>
      <c r="D37" s="149"/>
      <c r="E37" s="154"/>
      <c r="F37" s="168" t="s">
        <v>138</v>
      </c>
      <c r="G37" s="157" t="s">
        <v>139</v>
      </c>
      <c r="H37" s="160" t="s">
        <v>140</v>
      </c>
      <c r="I37" s="160"/>
    </row>
    <row r="38" spans="1:9" x14ac:dyDescent="0.2">
      <c r="A38" s="161" t="s">
        <v>158</v>
      </c>
      <c r="B38" s="164"/>
      <c r="C38" s="164"/>
      <c r="D38" s="164"/>
      <c r="E38" s="164"/>
      <c r="F38" s="164"/>
      <c r="G38" s="164"/>
      <c r="H38" s="164"/>
      <c r="I38" s="167"/>
    </row>
    <row r="39" spans="1:9" x14ac:dyDescent="0.2">
      <c r="A39" s="155">
        <v>1</v>
      </c>
      <c r="B39" s="155" t="s">
        <v>159</v>
      </c>
      <c r="C39" s="169" t="s">
        <v>160</v>
      </c>
      <c r="D39" s="145"/>
      <c r="E39" s="158"/>
      <c r="F39" s="155"/>
      <c r="G39" s="155">
        <v>16</v>
      </c>
      <c r="H39" s="155">
        <v>1</v>
      </c>
      <c r="I39" s="170"/>
    </row>
    <row r="40" spans="1:9" x14ac:dyDescent="0.2">
      <c r="A40" s="155">
        <v>2</v>
      </c>
      <c r="B40" s="155" t="s">
        <v>165</v>
      </c>
      <c r="C40" s="814" t="s">
        <v>118</v>
      </c>
      <c r="D40" s="815"/>
      <c r="E40" s="816"/>
      <c r="F40" s="155">
        <v>8</v>
      </c>
      <c r="G40" s="155">
        <v>8</v>
      </c>
      <c r="H40" s="155">
        <v>2</v>
      </c>
      <c r="I40" s="170"/>
    </row>
    <row r="41" spans="1:9" x14ac:dyDescent="0.2">
      <c r="A41" s="155">
        <v>3</v>
      </c>
      <c r="B41" s="155" t="s">
        <v>257</v>
      </c>
      <c r="C41" s="179" t="s">
        <v>256</v>
      </c>
      <c r="D41" s="180"/>
      <c r="E41" s="181"/>
      <c r="F41" s="155">
        <v>8</v>
      </c>
      <c r="G41" s="155">
        <v>16</v>
      </c>
      <c r="H41" s="155">
        <v>5</v>
      </c>
      <c r="I41" s="170"/>
    </row>
    <row r="42" spans="1:9" s="332" customFormat="1" x14ac:dyDescent="0.2">
      <c r="A42" s="327">
        <v>4</v>
      </c>
      <c r="B42" s="327" t="s">
        <v>161</v>
      </c>
      <c r="C42" s="328" t="s">
        <v>87</v>
      </c>
      <c r="D42" s="329"/>
      <c r="E42" s="330"/>
      <c r="F42" s="327">
        <v>16</v>
      </c>
      <c r="G42" s="327">
        <v>32</v>
      </c>
      <c r="H42" s="327">
        <v>8</v>
      </c>
      <c r="I42" s="331"/>
    </row>
    <row r="43" spans="1:9" x14ac:dyDescent="0.2">
      <c r="A43" s="155">
        <v>5</v>
      </c>
      <c r="B43" s="155" t="s">
        <v>162</v>
      </c>
      <c r="C43" s="169" t="s">
        <v>89</v>
      </c>
      <c r="D43" s="145"/>
      <c r="E43" s="158"/>
      <c r="F43" s="155">
        <v>8</v>
      </c>
      <c r="G43" s="155">
        <v>32</v>
      </c>
      <c r="H43" s="155">
        <v>5</v>
      </c>
      <c r="I43" s="170"/>
    </row>
    <row r="44" spans="1:9" x14ac:dyDescent="0.2">
      <c r="A44" s="155">
        <v>6</v>
      </c>
      <c r="B44" s="155" t="s">
        <v>163</v>
      </c>
      <c r="C44" s="169" t="s">
        <v>90</v>
      </c>
      <c r="D44" s="145"/>
      <c r="E44" s="158"/>
      <c r="F44" s="155">
        <v>8</v>
      </c>
      <c r="G44" s="155">
        <v>8</v>
      </c>
      <c r="H44" s="155">
        <v>4</v>
      </c>
      <c r="I44" s="170"/>
    </row>
    <row r="45" spans="1:9" x14ac:dyDescent="0.2">
      <c r="A45" s="156" t="s">
        <v>150</v>
      </c>
      <c r="B45" s="148"/>
      <c r="C45" s="148"/>
      <c r="D45" s="148"/>
      <c r="E45" s="148"/>
      <c r="F45" s="149"/>
      <c r="G45" s="149"/>
      <c r="H45" s="155">
        <f>SUM(H39:H44)</f>
        <v>25</v>
      </c>
      <c r="I45" s="155"/>
    </row>
    <row r="46" spans="1:9" x14ac:dyDescent="0.2">
      <c r="A46" s="146"/>
      <c r="B46" s="146"/>
      <c r="C46" s="146"/>
      <c r="D46" s="146"/>
      <c r="E46" s="146"/>
      <c r="F46" s="144"/>
      <c r="G46" s="144"/>
      <c r="H46" s="144"/>
      <c r="I46" s="146"/>
    </row>
    <row r="47" spans="1:9" x14ac:dyDescent="0.2">
      <c r="A47" s="162"/>
      <c r="B47" s="147" t="s">
        <v>130</v>
      </c>
      <c r="C47" s="165"/>
      <c r="D47" s="150"/>
      <c r="E47" s="166"/>
      <c r="F47" s="855" t="s">
        <v>126</v>
      </c>
      <c r="G47" s="856"/>
      <c r="H47" s="162" t="s">
        <v>131</v>
      </c>
      <c r="I47" s="151"/>
    </row>
    <row r="48" spans="1:9" x14ac:dyDescent="0.2">
      <c r="A48" s="163" t="s">
        <v>132</v>
      </c>
      <c r="B48" s="144" t="s">
        <v>133</v>
      </c>
      <c r="C48" s="806" t="s">
        <v>134</v>
      </c>
      <c r="D48" s="807"/>
      <c r="E48" s="808"/>
      <c r="F48" s="807" t="s">
        <v>345</v>
      </c>
      <c r="G48" s="807"/>
      <c r="H48" s="163" t="s">
        <v>135</v>
      </c>
      <c r="I48" s="152" t="s">
        <v>136</v>
      </c>
    </row>
    <row r="49" spans="1:9" x14ac:dyDescent="0.2">
      <c r="A49" s="160"/>
      <c r="B49" s="160" t="s">
        <v>151</v>
      </c>
      <c r="C49" s="153"/>
      <c r="D49" s="149"/>
      <c r="E49" s="154"/>
      <c r="F49" s="155" t="s">
        <v>138</v>
      </c>
      <c r="G49" s="157" t="s">
        <v>139</v>
      </c>
      <c r="H49" s="160" t="s">
        <v>140</v>
      </c>
      <c r="I49" s="160"/>
    </row>
    <row r="50" spans="1:9" x14ac:dyDescent="0.2">
      <c r="A50" s="161" t="s">
        <v>164</v>
      </c>
      <c r="B50" s="164"/>
      <c r="C50" s="164"/>
      <c r="D50" s="164"/>
      <c r="E50" s="164"/>
      <c r="F50" s="164"/>
      <c r="G50" s="164"/>
      <c r="H50" s="164"/>
      <c r="I50" s="167"/>
    </row>
    <row r="51" spans="1:9" x14ac:dyDescent="0.2">
      <c r="A51" s="155">
        <v>1</v>
      </c>
      <c r="B51" s="155" t="s">
        <v>159</v>
      </c>
      <c r="C51" s="169" t="s">
        <v>160</v>
      </c>
      <c r="D51" s="145"/>
      <c r="E51" s="158"/>
      <c r="F51" s="155"/>
      <c r="G51" s="155">
        <v>16</v>
      </c>
      <c r="H51" s="155">
        <v>1</v>
      </c>
      <c r="I51" s="170"/>
    </row>
    <row r="52" spans="1:9" s="338" customFormat="1" x14ac:dyDescent="0.2">
      <c r="A52" s="333">
        <v>2</v>
      </c>
      <c r="B52" s="333" t="s">
        <v>161</v>
      </c>
      <c r="C52" s="334" t="s">
        <v>87</v>
      </c>
      <c r="D52" s="335"/>
      <c r="E52" s="336"/>
      <c r="F52" s="333">
        <v>16</v>
      </c>
      <c r="G52" s="333">
        <v>8</v>
      </c>
      <c r="H52" s="333">
        <v>3</v>
      </c>
      <c r="I52" s="337"/>
    </row>
    <row r="53" spans="1:9" s="338" customFormat="1" x14ac:dyDescent="0.2">
      <c r="A53" s="155">
        <v>3</v>
      </c>
      <c r="B53" s="333" t="s">
        <v>166</v>
      </c>
      <c r="C53" s="334" t="s">
        <v>88</v>
      </c>
      <c r="D53" s="335"/>
      <c r="E53" s="336"/>
      <c r="F53" s="333">
        <v>16</v>
      </c>
      <c r="G53" s="333">
        <v>24</v>
      </c>
      <c r="H53" s="333">
        <v>5</v>
      </c>
      <c r="I53" s="337"/>
    </row>
    <row r="54" spans="1:9" x14ac:dyDescent="0.2">
      <c r="A54" s="333">
        <v>4</v>
      </c>
      <c r="B54" s="155" t="s">
        <v>162</v>
      </c>
      <c r="C54" s="169" t="s">
        <v>89</v>
      </c>
      <c r="D54" s="145"/>
      <c r="E54" s="158"/>
      <c r="F54" s="155">
        <v>16</v>
      </c>
      <c r="G54" s="155">
        <v>16</v>
      </c>
      <c r="H54" s="339">
        <v>3</v>
      </c>
      <c r="I54" s="170"/>
    </row>
    <row r="55" spans="1:9" x14ac:dyDescent="0.2">
      <c r="A55" s="155">
        <v>5</v>
      </c>
      <c r="B55" s="155" t="s">
        <v>163</v>
      </c>
      <c r="C55" s="171" t="s">
        <v>90</v>
      </c>
      <c r="D55" s="145"/>
      <c r="E55" s="158"/>
      <c r="F55" s="155"/>
      <c r="G55" s="155">
        <v>8</v>
      </c>
      <c r="H55" s="155">
        <v>2</v>
      </c>
      <c r="I55" s="170"/>
    </row>
    <row r="56" spans="1:9" x14ac:dyDescent="0.2">
      <c r="A56" s="333">
        <v>6</v>
      </c>
      <c r="B56" s="155" t="s">
        <v>167</v>
      </c>
      <c r="C56" s="169" t="s">
        <v>91</v>
      </c>
      <c r="D56" s="145"/>
      <c r="E56" s="158"/>
      <c r="F56" s="155">
        <v>8</v>
      </c>
      <c r="G56" s="155">
        <v>16</v>
      </c>
      <c r="H56" s="155">
        <v>3</v>
      </c>
      <c r="I56" s="170"/>
    </row>
    <row r="57" spans="1:9" x14ac:dyDescent="0.2">
      <c r="A57" s="155">
        <v>7</v>
      </c>
      <c r="B57" s="155" t="s">
        <v>258</v>
      </c>
      <c r="C57" s="169" t="s">
        <v>259</v>
      </c>
      <c r="D57" s="145"/>
      <c r="E57" s="158"/>
      <c r="F57" s="155">
        <v>8</v>
      </c>
      <c r="G57" s="149">
        <v>8</v>
      </c>
      <c r="H57" s="155">
        <v>2</v>
      </c>
      <c r="I57" s="170"/>
    </row>
    <row r="58" spans="1:9" x14ac:dyDescent="0.2">
      <c r="A58" s="333">
        <v>8</v>
      </c>
      <c r="B58" s="155" t="s">
        <v>172</v>
      </c>
      <c r="C58" s="169" t="s">
        <v>260</v>
      </c>
      <c r="D58" s="145"/>
      <c r="E58" s="158"/>
      <c r="F58" s="155">
        <v>8</v>
      </c>
      <c r="G58" s="149">
        <v>16</v>
      </c>
      <c r="H58" s="155">
        <v>3</v>
      </c>
      <c r="I58" s="170"/>
    </row>
    <row r="59" spans="1:9" x14ac:dyDescent="0.2">
      <c r="A59" s="155">
        <v>9</v>
      </c>
      <c r="B59" s="155" t="s">
        <v>178</v>
      </c>
      <c r="C59" s="811" t="s">
        <v>310</v>
      </c>
      <c r="D59" s="812"/>
      <c r="E59" s="813"/>
      <c r="F59" s="155">
        <v>8</v>
      </c>
      <c r="G59" s="149">
        <v>8</v>
      </c>
      <c r="H59" s="155">
        <v>2</v>
      </c>
      <c r="I59" s="170"/>
    </row>
    <row r="60" spans="1:9" x14ac:dyDescent="0.2">
      <c r="A60" s="155"/>
      <c r="B60" s="155"/>
      <c r="C60" s="814" t="s">
        <v>183</v>
      </c>
      <c r="D60" s="815"/>
      <c r="E60" s="816"/>
      <c r="F60" s="155"/>
      <c r="G60" s="149"/>
      <c r="H60" s="155">
        <v>3</v>
      </c>
      <c r="I60" s="155"/>
    </row>
    <row r="61" spans="1:9" x14ac:dyDescent="0.2">
      <c r="A61" s="156" t="s">
        <v>150</v>
      </c>
      <c r="B61" s="148"/>
      <c r="C61" s="148"/>
      <c r="D61" s="148"/>
      <c r="E61" s="148"/>
      <c r="F61" s="149"/>
      <c r="G61" s="149"/>
      <c r="H61" s="155">
        <f>SUM(H51:H60)</f>
        <v>27</v>
      </c>
      <c r="I61" s="170"/>
    </row>
    <row r="62" spans="1:9" x14ac:dyDescent="0.2">
      <c r="C62" s="857"/>
      <c r="D62" s="857"/>
      <c r="E62" s="857"/>
      <c r="F62" s="857"/>
      <c r="G62" s="857"/>
      <c r="H62" s="857"/>
      <c r="I62" s="857"/>
    </row>
    <row r="63" spans="1:9" x14ac:dyDescent="0.2">
      <c r="A63" s="162"/>
      <c r="B63" s="147" t="s">
        <v>130</v>
      </c>
      <c r="C63" s="165"/>
      <c r="D63" s="150"/>
      <c r="E63" s="166"/>
      <c r="F63" s="805" t="s">
        <v>126</v>
      </c>
      <c r="G63" s="805"/>
      <c r="H63" s="162" t="s">
        <v>131</v>
      </c>
      <c r="I63" s="151"/>
    </row>
    <row r="64" spans="1:9" x14ac:dyDescent="0.2">
      <c r="A64" s="163" t="s">
        <v>132</v>
      </c>
      <c r="B64" s="144" t="s">
        <v>133</v>
      </c>
      <c r="C64" s="806" t="s">
        <v>134</v>
      </c>
      <c r="D64" s="807"/>
      <c r="E64" s="808"/>
      <c r="F64" s="807" t="s">
        <v>345</v>
      </c>
      <c r="G64" s="807"/>
      <c r="H64" s="163" t="s">
        <v>135</v>
      </c>
      <c r="I64" s="152" t="s">
        <v>136</v>
      </c>
    </row>
    <row r="65" spans="1:9" ht="15.95" customHeight="1" x14ac:dyDescent="0.2">
      <c r="A65" s="160"/>
      <c r="B65" s="160" t="s">
        <v>151</v>
      </c>
      <c r="C65" s="153"/>
      <c r="D65" s="149"/>
      <c r="E65" s="154"/>
      <c r="F65" s="168" t="s">
        <v>138</v>
      </c>
      <c r="G65" s="157" t="s">
        <v>139</v>
      </c>
      <c r="H65" s="160" t="s">
        <v>140</v>
      </c>
      <c r="I65" s="160"/>
    </row>
    <row r="66" spans="1:9" x14ac:dyDescent="0.2">
      <c r="A66" s="161" t="s">
        <v>168</v>
      </c>
      <c r="B66" s="164"/>
      <c r="C66" s="164"/>
      <c r="D66" s="164"/>
      <c r="E66" s="164"/>
      <c r="F66" s="164"/>
      <c r="G66" s="164"/>
      <c r="H66" s="164"/>
      <c r="I66" s="167"/>
    </row>
    <row r="67" spans="1:9" x14ac:dyDescent="0.2">
      <c r="A67" s="155">
        <v>1</v>
      </c>
      <c r="B67" s="155" t="s">
        <v>159</v>
      </c>
      <c r="C67" s="169" t="s">
        <v>160</v>
      </c>
      <c r="D67" s="145"/>
      <c r="E67" s="158"/>
      <c r="F67" s="155"/>
      <c r="G67" s="155">
        <v>16</v>
      </c>
      <c r="H67" s="155">
        <v>1</v>
      </c>
      <c r="I67" s="170"/>
    </row>
    <row r="68" spans="1:9" x14ac:dyDescent="0.2">
      <c r="A68" s="155">
        <v>2</v>
      </c>
      <c r="B68" s="155" t="s">
        <v>326</v>
      </c>
      <c r="C68" s="210" t="s">
        <v>75</v>
      </c>
      <c r="D68" s="252"/>
      <c r="E68" s="253"/>
      <c r="F68" s="155">
        <v>8</v>
      </c>
      <c r="G68" s="155"/>
      <c r="H68" s="155">
        <v>1</v>
      </c>
      <c r="I68" s="170"/>
    </row>
    <row r="69" spans="1:9" x14ac:dyDescent="0.2">
      <c r="A69" s="155">
        <v>3</v>
      </c>
      <c r="B69" s="155" t="s">
        <v>182</v>
      </c>
      <c r="C69" s="860" t="s">
        <v>192</v>
      </c>
      <c r="D69" s="861"/>
      <c r="E69" s="862"/>
      <c r="F69" s="155">
        <v>8</v>
      </c>
      <c r="G69" s="155"/>
      <c r="H69" s="155">
        <v>1</v>
      </c>
      <c r="I69" s="170"/>
    </row>
    <row r="70" spans="1:9" s="332" customFormat="1" x14ac:dyDescent="0.2">
      <c r="A70" s="155">
        <v>4</v>
      </c>
      <c r="B70" s="327" t="s">
        <v>166</v>
      </c>
      <c r="C70" s="328" t="s">
        <v>88</v>
      </c>
      <c r="D70" s="329"/>
      <c r="E70" s="330"/>
      <c r="F70" s="327">
        <v>8</v>
      </c>
      <c r="G70" s="327">
        <v>16</v>
      </c>
      <c r="H70" s="327">
        <v>3</v>
      </c>
      <c r="I70" s="331"/>
    </row>
    <row r="71" spans="1:9" x14ac:dyDescent="0.2">
      <c r="A71" s="155">
        <v>5</v>
      </c>
      <c r="B71" s="155" t="s">
        <v>169</v>
      </c>
      <c r="C71" s="156" t="s">
        <v>170</v>
      </c>
      <c r="D71" s="148"/>
      <c r="E71" s="159"/>
      <c r="F71" s="155">
        <v>16</v>
      </c>
      <c r="G71" s="155"/>
      <c r="H71" s="155">
        <v>3</v>
      </c>
      <c r="I71" s="170"/>
    </row>
    <row r="72" spans="1:9" x14ac:dyDescent="0.2">
      <c r="A72" s="155">
        <v>6</v>
      </c>
      <c r="B72" s="155" t="s">
        <v>171</v>
      </c>
      <c r="C72" s="156" t="s">
        <v>94</v>
      </c>
      <c r="D72" s="148"/>
      <c r="E72" s="159"/>
      <c r="F72" s="155">
        <v>16</v>
      </c>
      <c r="G72" s="155"/>
      <c r="H72" s="155">
        <v>3</v>
      </c>
      <c r="I72" s="170"/>
    </row>
    <row r="73" spans="1:9" x14ac:dyDescent="0.2">
      <c r="A73" s="155">
        <v>7</v>
      </c>
      <c r="B73" s="155" t="s">
        <v>261</v>
      </c>
      <c r="C73" s="213" t="s">
        <v>102</v>
      </c>
      <c r="D73" s="214"/>
      <c r="E73" s="211"/>
      <c r="F73" s="155">
        <v>16</v>
      </c>
      <c r="G73" s="155"/>
      <c r="H73" s="155">
        <v>2</v>
      </c>
      <c r="I73" s="170"/>
    </row>
    <row r="74" spans="1:9" x14ac:dyDescent="0.2">
      <c r="A74" s="155">
        <v>8</v>
      </c>
      <c r="B74" s="155" t="s">
        <v>178</v>
      </c>
      <c r="C74" s="811" t="s">
        <v>310</v>
      </c>
      <c r="D74" s="812"/>
      <c r="E74" s="813"/>
      <c r="F74" s="155"/>
      <c r="G74" s="155">
        <v>16</v>
      </c>
      <c r="H74" s="155">
        <v>2</v>
      </c>
      <c r="I74" s="170"/>
    </row>
    <row r="75" spans="1:9" s="344" customFormat="1" x14ac:dyDescent="0.2">
      <c r="A75" s="155">
        <v>9</v>
      </c>
      <c r="B75" s="339" t="s">
        <v>173</v>
      </c>
      <c r="C75" s="340" t="s">
        <v>193</v>
      </c>
      <c r="D75" s="341"/>
      <c r="E75" s="342"/>
      <c r="F75" s="339">
        <v>8</v>
      </c>
      <c r="G75" s="339"/>
      <c r="H75" s="339">
        <v>1</v>
      </c>
      <c r="I75" s="343"/>
    </row>
    <row r="76" spans="1:9" s="344" customFormat="1" x14ac:dyDescent="0.2">
      <c r="A76" s="155">
        <v>10</v>
      </c>
      <c r="B76" s="339" t="s">
        <v>262</v>
      </c>
      <c r="C76" s="345" t="s">
        <v>108</v>
      </c>
      <c r="D76" s="346"/>
      <c r="E76" s="347"/>
      <c r="F76" s="339">
        <v>8</v>
      </c>
      <c r="G76" s="339">
        <v>8</v>
      </c>
      <c r="H76" s="339">
        <v>2</v>
      </c>
      <c r="I76" s="343"/>
    </row>
    <row r="77" spans="1:9" x14ac:dyDescent="0.2">
      <c r="A77" s="799">
        <v>11</v>
      </c>
      <c r="B77" s="799" t="s">
        <v>263</v>
      </c>
      <c r="C77" s="218" t="s">
        <v>194</v>
      </c>
      <c r="D77" s="847" t="s">
        <v>194</v>
      </c>
      <c r="E77" s="848"/>
      <c r="F77" s="799">
        <v>8</v>
      </c>
      <c r="G77" s="799">
        <v>8</v>
      </c>
      <c r="H77" s="799">
        <v>2</v>
      </c>
      <c r="I77" s="843"/>
    </row>
    <row r="78" spans="1:9" x14ac:dyDescent="0.2">
      <c r="A78" s="817"/>
      <c r="B78" s="817"/>
      <c r="C78" s="216" t="s">
        <v>195</v>
      </c>
      <c r="D78" s="863" t="s">
        <v>195</v>
      </c>
      <c r="E78" s="864"/>
      <c r="F78" s="817"/>
      <c r="G78" s="817"/>
      <c r="H78" s="817"/>
      <c r="I78" s="858"/>
    </row>
    <row r="79" spans="1:9" x14ac:dyDescent="0.2">
      <c r="A79" s="613"/>
      <c r="B79" s="613"/>
      <c r="C79" s="216" t="s">
        <v>196</v>
      </c>
      <c r="D79" s="851" t="s">
        <v>198</v>
      </c>
      <c r="E79" s="852"/>
      <c r="F79" s="613"/>
      <c r="G79" s="613"/>
      <c r="H79" s="613"/>
      <c r="I79" s="844"/>
    </row>
    <row r="80" spans="1:9" x14ac:dyDescent="0.2">
      <c r="A80" s="799">
        <v>12</v>
      </c>
      <c r="B80" s="799" t="s">
        <v>222</v>
      </c>
      <c r="C80" s="218" t="s">
        <v>210</v>
      </c>
      <c r="D80" s="847" t="s">
        <v>210</v>
      </c>
      <c r="E80" s="848"/>
      <c r="F80" s="799">
        <v>8</v>
      </c>
      <c r="G80" s="799">
        <v>8</v>
      </c>
      <c r="H80" s="799">
        <v>2</v>
      </c>
      <c r="I80" s="843"/>
    </row>
    <row r="81" spans="1:9" x14ac:dyDescent="0.2">
      <c r="A81" s="613"/>
      <c r="B81" s="613"/>
      <c r="C81" s="254" t="s">
        <v>209</v>
      </c>
      <c r="D81" s="851" t="s">
        <v>211</v>
      </c>
      <c r="E81" s="852"/>
      <c r="F81" s="613"/>
      <c r="G81" s="613"/>
      <c r="H81" s="613"/>
      <c r="I81" s="844"/>
    </row>
    <row r="82" spans="1:9" x14ac:dyDescent="0.2">
      <c r="A82" s="799">
        <v>13</v>
      </c>
      <c r="B82" s="799" t="s">
        <v>175</v>
      </c>
      <c r="C82" s="853" t="s">
        <v>213</v>
      </c>
      <c r="D82" s="847" t="s">
        <v>214</v>
      </c>
      <c r="E82" s="848"/>
      <c r="F82" s="799"/>
      <c r="G82" s="799">
        <v>16</v>
      </c>
      <c r="H82" s="799">
        <v>2</v>
      </c>
      <c r="I82" s="843"/>
    </row>
    <row r="83" spans="1:9" ht="15" customHeight="1" x14ac:dyDescent="0.2">
      <c r="A83" s="613"/>
      <c r="B83" s="613"/>
      <c r="C83" s="854"/>
      <c r="D83" s="851" t="s">
        <v>215</v>
      </c>
      <c r="E83" s="852"/>
      <c r="F83" s="613"/>
      <c r="G83" s="613"/>
      <c r="H83" s="613"/>
      <c r="I83" s="844"/>
    </row>
    <row r="84" spans="1:9" ht="24" customHeight="1" x14ac:dyDescent="0.2">
      <c r="A84" s="249">
        <v>14</v>
      </c>
      <c r="B84" s="249" t="s">
        <v>264</v>
      </c>
      <c r="C84" s="255" t="s">
        <v>231</v>
      </c>
      <c r="D84" s="849" t="s">
        <v>232</v>
      </c>
      <c r="E84" s="850"/>
      <c r="F84" s="249">
        <v>8</v>
      </c>
      <c r="G84" s="249">
        <v>8</v>
      </c>
      <c r="H84" s="249">
        <v>2</v>
      </c>
      <c r="I84" s="256"/>
    </row>
    <row r="85" spans="1:9" x14ac:dyDescent="0.2">
      <c r="A85" s="156" t="s">
        <v>150</v>
      </c>
      <c r="B85" s="148"/>
      <c r="C85" s="148"/>
      <c r="D85" s="148"/>
      <c r="E85" s="148"/>
      <c r="F85" s="149"/>
      <c r="G85" s="149"/>
      <c r="H85" s="155">
        <f>SUM(H67:H84)</f>
        <v>27</v>
      </c>
      <c r="I85" s="155"/>
    </row>
    <row r="86" spans="1:9" x14ac:dyDescent="0.2">
      <c r="D86" s="143"/>
    </row>
    <row r="87" spans="1:9" x14ac:dyDescent="0.2">
      <c r="A87" s="162"/>
      <c r="B87" s="147" t="s">
        <v>130</v>
      </c>
      <c r="C87" s="165"/>
      <c r="D87" s="150"/>
      <c r="E87" s="166"/>
      <c r="F87" s="805" t="s">
        <v>126</v>
      </c>
      <c r="G87" s="805"/>
      <c r="H87" s="162" t="s">
        <v>131</v>
      </c>
      <c r="I87" s="151"/>
    </row>
    <row r="88" spans="1:9" x14ac:dyDescent="0.2">
      <c r="A88" s="163" t="s">
        <v>132</v>
      </c>
      <c r="B88" s="144" t="s">
        <v>133</v>
      </c>
      <c r="C88" s="806" t="s">
        <v>134</v>
      </c>
      <c r="D88" s="807"/>
      <c r="E88" s="808"/>
      <c r="F88" s="807" t="s">
        <v>345</v>
      </c>
      <c r="G88" s="807"/>
      <c r="H88" s="163" t="s">
        <v>135</v>
      </c>
      <c r="I88" s="152" t="s">
        <v>136</v>
      </c>
    </row>
    <row r="89" spans="1:9" x14ac:dyDescent="0.2">
      <c r="A89" s="160"/>
      <c r="B89" s="160" t="s">
        <v>151</v>
      </c>
      <c r="C89" s="153"/>
      <c r="D89" s="149"/>
      <c r="E89" s="154"/>
      <c r="F89" s="168" t="s">
        <v>138</v>
      </c>
      <c r="G89" s="157" t="s">
        <v>139</v>
      </c>
      <c r="H89" s="160" t="s">
        <v>140</v>
      </c>
      <c r="I89" s="154"/>
    </row>
    <row r="90" spans="1:9" x14ac:dyDescent="0.2">
      <c r="A90" s="161" t="s">
        <v>176</v>
      </c>
      <c r="B90" s="164"/>
      <c r="C90" s="164"/>
      <c r="D90" s="164"/>
      <c r="E90" s="164"/>
      <c r="F90" s="164"/>
      <c r="G90" s="164"/>
      <c r="H90" s="164"/>
      <c r="I90" s="167"/>
    </row>
    <row r="91" spans="1:9" x14ac:dyDescent="0.2">
      <c r="A91" s="155">
        <v>1</v>
      </c>
      <c r="B91" s="155" t="s">
        <v>159</v>
      </c>
      <c r="C91" s="169" t="s">
        <v>160</v>
      </c>
      <c r="D91" s="145"/>
      <c r="E91" s="158"/>
      <c r="F91" s="155"/>
      <c r="G91" s="155">
        <v>24</v>
      </c>
      <c r="H91" s="155">
        <v>2</v>
      </c>
      <c r="I91" s="170"/>
    </row>
    <row r="92" spans="1:9" x14ac:dyDescent="0.2">
      <c r="A92" s="155">
        <v>2</v>
      </c>
      <c r="B92" s="155" t="s">
        <v>169</v>
      </c>
      <c r="C92" s="156" t="s">
        <v>92</v>
      </c>
      <c r="D92" s="148"/>
      <c r="E92" s="159"/>
      <c r="F92" s="155">
        <v>16</v>
      </c>
      <c r="G92" s="155">
        <v>16</v>
      </c>
      <c r="H92" s="155">
        <v>4</v>
      </c>
      <c r="I92" s="170"/>
    </row>
    <row r="93" spans="1:9" x14ac:dyDescent="0.2">
      <c r="A93" s="155">
        <v>3</v>
      </c>
      <c r="B93" s="155" t="s">
        <v>171</v>
      </c>
      <c r="C93" s="156" t="s">
        <v>94</v>
      </c>
      <c r="D93" s="148"/>
      <c r="E93" s="159"/>
      <c r="F93" s="155">
        <v>16</v>
      </c>
      <c r="G93" s="155">
        <v>16</v>
      </c>
      <c r="H93" s="155">
        <v>4</v>
      </c>
      <c r="I93" s="170"/>
    </row>
    <row r="94" spans="1:9" x14ac:dyDescent="0.2">
      <c r="A94" s="155">
        <v>4</v>
      </c>
      <c r="B94" s="155" t="s">
        <v>177</v>
      </c>
      <c r="C94" s="156" t="s">
        <v>96</v>
      </c>
      <c r="D94" s="148"/>
      <c r="E94" s="159"/>
      <c r="F94" s="155">
        <v>8</v>
      </c>
      <c r="G94" s="155">
        <v>8</v>
      </c>
      <c r="H94" s="155">
        <v>2</v>
      </c>
      <c r="I94" s="170"/>
    </row>
    <row r="95" spans="1:9" x14ac:dyDescent="0.2">
      <c r="A95" s="799">
        <v>5</v>
      </c>
      <c r="B95" s="799" t="s">
        <v>265</v>
      </c>
      <c r="C95" s="219" t="s">
        <v>199</v>
      </c>
      <c r="D95" s="222" t="s">
        <v>199</v>
      </c>
      <c r="E95" s="225"/>
      <c r="F95" s="555">
        <v>8</v>
      </c>
      <c r="G95" s="555">
        <v>8</v>
      </c>
      <c r="H95" s="799">
        <v>2</v>
      </c>
      <c r="I95" s="799"/>
    </row>
    <row r="96" spans="1:9" x14ac:dyDescent="0.2">
      <c r="A96" s="613"/>
      <c r="B96" s="613"/>
      <c r="C96" s="221" t="s">
        <v>200</v>
      </c>
      <c r="D96" s="224" t="s">
        <v>201</v>
      </c>
      <c r="E96" s="223"/>
      <c r="F96" s="859"/>
      <c r="G96" s="859"/>
      <c r="H96" s="613"/>
      <c r="I96" s="613"/>
    </row>
    <row r="97" spans="1:9" ht="14.25" customHeight="1" x14ac:dyDescent="0.2">
      <c r="A97" s="155">
        <v>6</v>
      </c>
      <c r="B97" s="155" t="s">
        <v>223</v>
      </c>
      <c r="C97" s="226" t="s">
        <v>113</v>
      </c>
      <c r="D97" s="845" t="s">
        <v>212</v>
      </c>
      <c r="E97" s="846"/>
      <c r="F97" s="155">
        <v>8</v>
      </c>
      <c r="G97" s="155">
        <v>8</v>
      </c>
      <c r="H97" s="155">
        <v>3</v>
      </c>
      <c r="I97" s="170"/>
    </row>
    <row r="98" spans="1:9" ht="14.25" customHeight="1" x14ac:dyDescent="0.2">
      <c r="A98" s="155">
        <v>7</v>
      </c>
      <c r="B98" s="155" t="s">
        <v>266</v>
      </c>
      <c r="C98" s="227" t="s">
        <v>216</v>
      </c>
      <c r="D98" s="827" t="s">
        <v>217</v>
      </c>
      <c r="E98" s="828"/>
      <c r="F98" s="155">
        <v>8</v>
      </c>
      <c r="G98" s="155">
        <v>8</v>
      </c>
      <c r="H98" s="155">
        <v>3</v>
      </c>
      <c r="I98" s="170"/>
    </row>
    <row r="99" spans="1:9" ht="14.25" customHeight="1" x14ac:dyDescent="0.2">
      <c r="A99" s="155">
        <v>8</v>
      </c>
      <c r="B99" s="155" t="s">
        <v>267</v>
      </c>
      <c r="C99" s="230" t="s">
        <v>218</v>
      </c>
      <c r="D99" s="824" t="s">
        <v>219</v>
      </c>
      <c r="E99" s="825"/>
      <c r="F99" s="155">
        <v>8</v>
      </c>
      <c r="G99" s="155">
        <v>8</v>
      </c>
      <c r="H99" s="155">
        <v>2</v>
      </c>
      <c r="I99" s="170"/>
    </row>
    <row r="100" spans="1:9" ht="10.5" customHeight="1" x14ac:dyDescent="0.2">
      <c r="A100" s="799">
        <v>9</v>
      </c>
      <c r="B100" s="799" t="s">
        <v>227</v>
      </c>
      <c r="C100" s="218" t="s">
        <v>268</v>
      </c>
      <c r="D100" s="231" t="s">
        <v>229</v>
      </c>
      <c r="E100" s="229"/>
      <c r="F100" s="799">
        <v>8</v>
      </c>
      <c r="G100" s="799">
        <v>8</v>
      </c>
      <c r="H100" s="799">
        <v>2</v>
      </c>
      <c r="I100" s="843"/>
    </row>
    <row r="101" spans="1:9" x14ac:dyDescent="0.2">
      <c r="A101" s="613"/>
      <c r="B101" s="613"/>
      <c r="C101" s="217" t="s">
        <v>269</v>
      </c>
      <c r="D101" s="822" t="s">
        <v>230</v>
      </c>
      <c r="E101" s="826"/>
      <c r="F101" s="613"/>
      <c r="G101" s="613"/>
      <c r="H101" s="613"/>
      <c r="I101" s="844"/>
    </row>
    <row r="102" spans="1:9" x14ac:dyDescent="0.2">
      <c r="A102" s="249"/>
      <c r="B102" s="257"/>
      <c r="C102" s="840" t="s">
        <v>294</v>
      </c>
      <c r="D102" s="841"/>
      <c r="E102" s="842"/>
      <c r="F102" s="249"/>
      <c r="G102" s="249"/>
      <c r="H102" s="250">
        <v>4</v>
      </c>
      <c r="I102" s="251"/>
    </row>
    <row r="103" spans="1:9" x14ac:dyDescent="0.2">
      <c r="A103" s="156" t="s">
        <v>150</v>
      </c>
      <c r="B103" s="148"/>
      <c r="C103" s="148"/>
      <c r="D103" s="148"/>
      <c r="E103" s="148"/>
      <c r="F103" s="149"/>
      <c r="G103" s="149"/>
      <c r="H103" s="155">
        <f>SUM(H91:H102)</f>
        <v>28</v>
      </c>
      <c r="I103" s="155"/>
    </row>
    <row r="104" spans="1:9" ht="9.9499999999999993" customHeight="1" x14ac:dyDescent="0.2">
      <c r="A104" s="146"/>
      <c r="B104" s="146"/>
      <c r="C104" s="146"/>
      <c r="D104" s="146"/>
      <c r="E104" s="146"/>
      <c r="F104" s="144"/>
      <c r="G104" s="144"/>
      <c r="H104" s="144"/>
      <c r="I104" s="146"/>
    </row>
    <row r="105" spans="1:9" x14ac:dyDescent="0.2">
      <c r="A105" s="809" t="s">
        <v>319</v>
      </c>
      <c r="B105" s="809"/>
      <c r="C105" s="809"/>
      <c r="D105" s="809"/>
      <c r="E105" s="809"/>
      <c r="F105" s="809"/>
      <c r="G105" s="809"/>
    </row>
    <row r="106" spans="1:9" x14ac:dyDescent="0.2">
      <c r="A106" s="162"/>
      <c r="B106" s="147" t="s">
        <v>130</v>
      </c>
      <c r="C106" s="165"/>
      <c r="D106" s="150"/>
      <c r="E106" s="166"/>
      <c r="F106" s="805" t="s">
        <v>126</v>
      </c>
      <c r="G106" s="805"/>
      <c r="H106" s="162" t="s">
        <v>131</v>
      </c>
      <c r="I106" s="151"/>
    </row>
    <row r="107" spans="1:9" x14ac:dyDescent="0.2">
      <c r="A107" s="163" t="s">
        <v>132</v>
      </c>
      <c r="B107" s="144" t="s">
        <v>133</v>
      </c>
      <c r="C107" s="806" t="s">
        <v>134</v>
      </c>
      <c r="D107" s="807"/>
      <c r="E107" s="808"/>
      <c r="F107" s="807" t="s">
        <v>345</v>
      </c>
      <c r="G107" s="807"/>
      <c r="H107" s="163" t="s">
        <v>135</v>
      </c>
      <c r="I107" s="152" t="s">
        <v>136</v>
      </c>
    </row>
    <row r="108" spans="1:9" x14ac:dyDescent="0.2">
      <c r="A108" s="160"/>
      <c r="B108" s="160" t="s">
        <v>151</v>
      </c>
      <c r="C108" s="153"/>
      <c r="D108" s="149"/>
      <c r="E108" s="154"/>
      <c r="F108" s="168" t="s">
        <v>138</v>
      </c>
      <c r="G108" s="157" t="s">
        <v>139</v>
      </c>
      <c r="H108" s="160" t="s">
        <v>140</v>
      </c>
      <c r="I108" s="160"/>
    </row>
    <row r="109" spans="1:9" x14ac:dyDescent="0.2">
      <c r="A109" s="161" t="s">
        <v>180</v>
      </c>
      <c r="B109" s="164"/>
      <c r="C109" s="164"/>
      <c r="D109" s="164"/>
      <c r="E109" s="164"/>
      <c r="F109" s="164"/>
      <c r="G109" s="164"/>
      <c r="H109" s="164"/>
      <c r="I109" s="167"/>
    </row>
    <row r="110" spans="1:9" x14ac:dyDescent="0.2">
      <c r="A110" s="799">
        <v>1</v>
      </c>
      <c r="B110" s="799" t="s">
        <v>270</v>
      </c>
      <c r="C110" s="219" t="s">
        <v>202</v>
      </c>
      <c r="D110" s="831" t="s">
        <v>202</v>
      </c>
      <c r="E110" s="832"/>
      <c r="F110" s="799">
        <v>8</v>
      </c>
      <c r="G110" s="799">
        <v>8</v>
      </c>
      <c r="H110" s="799">
        <v>2</v>
      </c>
      <c r="I110" s="799"/>
    </row>
    <row r="111" spans="1:9" x14ac:dyDescent="0.2">
      <c r="A111" s="817"/>
      <c r="B111" s="817"/>
      <c r="C111" s="232" t="s">
        <v>203</v>
      </c>
      <c r="D111" s="818" t="s">
        <v>203</v>
      </c>
      <c r="E111" s="819"/>
      <c r="F111" s="817"/>
      <c r="G111" s="817"/>
      <c r="H111" s="817"/>
      <c r="I111" s="817"/>
    </row>
    <row r="112" spans="1:9" x14ac:dyDescent="0.2">
      <c r="A112" s="613"/>
      <c r="B112" s="613"/>
      <c r="C112" s="221" t="s">
        <v>204</v>
      </c>
      <c r="D112" s="829" t="s">
        <v>207</v>
      </c>
      <c r="E112" s="839"/>
      <c r="F112" s="613"/>
      <c r="G112" s="613"/>
      <c r="H112" s="613"/>
      <c r="I112" s="613"/>
    </row>
    <row r="113" spans="1:14" ht="12.75" customHeight="1" x14ac:dyDescent="0.2">
      <c r="A113" s="799">
        <v>2</v>
      </c>
      <c r="B113" s="799" t="s">
        <v>271</v>
      </c>
      <c r="C113" s="220" t="s">
        <v>205</v>
      </c>
      <c r="D113" s="831" t="s">
        <v>205</v>
      </c>
      <c r="E113" s="867"/>
      <c r="F113" s="799">
        <v>8</v>
      </c>
      <c r="G113" s="799">
        <v>8</v>
      </c>
      <c r="H113" s="799">
        <v>2</v>
      </c>
      <c r="I113" s="799"/>
    </row>
    <row r="114" spans="1:14" ht="12.75" customHeight="1" x14ac:dyDescent="0.2">
      <c r="A114" s="613"/>
      <c r="B114" s="613"/>
      <c r="C114" s="233" t="s">
        <v>206</v>
      </c>
      <c r="D114" s="829" t="s">
        <v>208</v>
      </c>
      <c r="E114" s="830"/>
      <c r="F114" s="613"/>
      <c r="G114" s="613"/>
      <c r="H114" s="613"/>
      <c r="I114" s="613"/>
    </row>
    <row r="115" spans="1:14" ht="12.75" customHeight="1" x14ac:dyDescent="0.2">
      <c r="A115" s="799">
        <v>3</v>
      </c>
      <c r="B115" s="799" t="s">
        <v>272</v>
      </c>
      <c r="C115" s="234" t="s">
        <v>111</v>
      </c>
      <c r="D115" s="820" t="s">
        <v>220</v>
      </c>
      <c r="E115" s="821"/>
      <c r="F115" s="799">
        <v>16</v>
      </c>
      <c r="G115" s="799">
        <v>8</v>
      </c>
      <c r="H115" s="799">
        <v>4</v>
      </c>
      <c r="I115" s="799"/>
    </row>
    <row r="116" spans="1:14" ht="12.75" customHeight="1" x14ac:dyDescent="0.2">
      <c r="A116" s="613"/>
      <c r="B116" s="613"/>
      <c r="C116" s="235"/>
      <c r="D116" s="822" t="s">
        <v>221</v>
      </c>
      <c r="E116" s="823"/>
      <c r="F116" s="613"/>
      <c r="G116" s="613"/>
      <c r="H116" s="613"/>
      <c r="I116" s="613"/>
    </row>
    <row r="117" spans="1:14" ht="12.75" customHeight="1" x14ac:dyDescent="0.2">
      <c r="A117" s="799">
        <v>4</v>
      </c>
      <c r="B117" s="577" t="s">
        <v>273</v>
      </c>
      <c r="C117" s="234" t="s">
        <v>112</v>
      </c>
      <c r="D117" s="820" t="s">
        <v>220</v>
      </c>
      <c r="E117" s="821"/>
      <c r="F117" s="643">
        <v>16</v>
      </c>
      <c r="G117" s="799">
        <v>8</v>
      </c>
      <c r="H117" s="799">
        <v>3</v>
      </c>
      <c r="I117" s="799"/>
    </row>
    <row r="118" spans="1:14" ht="12.75" customHeight="1" x14ac:dyDescent="0.2">
      <c r="A118" s="613"/>
      <c r="B118" s="870"/>
      <c r="C118" s="235"/>
      <c r="D118" s="822" t="s">
        <v>224</v>
      </c>
      <c r="E118" s="823"/>
      <c r="F118" s="810"/>
      <c r="G118" s="613"/>
      <c r="H118" s="613"/>
      <c r="I118" s="613"/>
    </row>
    <row r="119" spans="1:14" ht="12.75" customHeight="1" x14ac:dyDescent="0.2">
      <c r="A119" s="643">
        <v>5</v>
      </c>
      <c r="B119" s="799" t="s">
        <v>274</v>
      </c>
      <c r="C119" s="218" t="s">
        <v>114</v>
      </c>
      <c r="D119" s="868" t="s">
        <v>226</v>
      </c>
      <c r="E119" s="869"/>
      <c r="F119" s="799">
        <v>8</v>
      </c>
      <c r="G119" s="799">
        <v>8</v>
      </c>
      <c r="H119" s="799">
        <v>2</v>
      </c>
      <c r="I119" s="799"/>
    </row>
    <row r="120" spans="1:14" ht="12.75" customHeight="1" x14ac:dyDescent="0.2">
      <c r="A120" s="810"/>
      <c r="B120" s="613"/>
      <c r="C120" s="217"/>
      <c r="D120" s="822" t="s">
        <v>225</v>
      </c>
      <c r="E120" s="823"/>
      <c r="F120" s="613"/>
      <c r="G120" s="613"/>
      <c r="H120" s="613"/>
      <c r="I120" s="613"/>
    </row>
    <row r="121" spans="1:14" ht="12.75" customHeight="1" x14ac:dyDescent="0.2">
      <c r="A121" s="643">
        <v>6</v>
      </c>
      <c r="B121" s="799" t="s">
        <v>228</v>
      </c>
      <c r="C121" s="236" t="s">
        <v>233</v>
      </c>
      <c r="D121" s="865" t="s">
        <v>235</v>
      </c>
      <c r="E121" s="866"/>
      <c r="F121" s="643">
        <v>8</v>
      </c>
      <c r="G121" s="799">
        <v>8</v>
      </c>
      <c r="H121" s="799">
        <v>2</v>
      </c>
      <c r="I121" s="799"/>
    </row>
    <row r="122" spans="1:14" ht="12.75" customHeight="1" x14ac:dyDescent="0.2">
      <c r="A122" s="810"/>
      <c r="B122" s="613"/>
      <c r="C122" s="235" t="s">
        <v>234</v>
      </c>
      <c r="D122" s="822" t="s">
        <v>236</v>
      </c>
      <c r="E122" s="826"/>
      <c r="F122" s="810"/>
      <c r="G122" s="613"/>
      <c r="H122" s="613"/>
      <c r="I122" s="613"/>
    </row>
    <row r="123" spans="1:14" ht="12.75" customHeight="1" x14ac:dyDescent="0.2">
      <c r="A123" s="643">
        <v>7</v>
      </c>
      <c r="B123" s="799" t="s">
        <v>275</v>
      </c>
      <c r="C123" s="241" t="s">
        <v>237</v>
      </c>
      <c r="D123" s="242" t="s">
        <v>239</v>
      </c>
      <c r="E123" s="239"/>
      <c r="F123" s="643">
        <v>8</v>
      </c>
      <c r="G123" s="799"/>
      <c r="H123" s="799">
        <v>2</v>
      </c>
      <c r="I123" s="799"/>
    </row>
    <row r="124" spans="1:14" ht="12.75" customHeight="1" x14ac:dyDescent="0.2">
      <c r="A124" s="810"/>
      <c r="B124" s="613"/>
      <c r="C124" s="235" t="s">
        <v>238</v>
      </c>
      <c r="D124" s="238" t="s">
        <v>211</v>
      </c>
      <c r="E124" s="240"/>
      <c r="F124" s="810"/>
      <c r="G124" s="613"/>
      <c r="H124" s="613"/>
      <c r="I124" s="613"/>
    </row>
    <row r="125" spans="1:14" ht="12.75" customHeight="1" x14ac:dyDescent="0.2">
      <c r="A125" s="153">
        <v>8</v>
      </c>
      <c r="B125" s="155" t="s">
        <v>276</v>
      </c>
      <c r="C125" s="259" t="s">
        <v>240</v>
      </c>
      <c r="D125" s="836" t="s">
        <v>241</v>
      </c>
      <c r="E125" s="837"/>
      <c r="F125" s="149">
        <v>16</v>
      </c>
      <c r="G125" s="155"/>
      <c r="H125" s="155">
        <v>2</v>
      </c>
      <c r="I125" s="155"/>
      <c r="M125" s="871"/>
      <c r="N125" s="871"/>
    </row>
    <row r="126" spans="1:14" ht="12.75" customHeight="1" x14ac:dyDescent="0.2">
      <c r="A126" s="153">
        <v>9</v>
      </c>
      <c r="B126" s="155" t="s">
        <v>277</v>
      </c>
      <c r="C126" s="245" t="s">
        <v>242</v>
      </c>
      <c r="D126" s="245"/>
      <c r="E126" s="246"/>
      <c r="F126" s="149">
        <v>8</v>
      </c>
      <c r="G126" s="160">
        <v>8</v>
      </c>
      <c r="H126" s="155">
        <v>3</v>
      </c>
      <c r="I126" s="155"/>
      <c r="M126" s="243"/>
      <c r="N126" s="243"/>
    </row>
    <row r="127" spans="1:14" ht="12.75" customHeight="1" x14ac:dyDescent="0.2">
      <c r="A127" s="153">
        <v>10</v>
      </c>
      <c r="B127" s="155" t="s">
        <v>278</v>
      </c>
      <c r="C127" s="801" t="s">
        <v>243</v>
      </c>
      <c r="D127" s="801"/>
      <c r="E127" s="246"/>
      <c r="F127" s="149">
        <v>8</v>
      </c>
      <c r="G127" s="160"/>
      <c r="H127" s="155">
        <v>2</v>
      </c>
      <c r="I127" s="155"/>
      <c r="M127" s="243"/>
      <c r="N127" s="243"/>
    </row>
    <row r="128" spans="1:14" ht="12.75" customHeight="1" x14ac:dyDescent="0.2">
      <c r="A128" s="153">
        <v>11</v>
      </c>
      <c r="B128" s="155" t="s">
        <v>279</v>
      </c>
      <c r="C128" s="801" t="s">
        <v>244</v>
      </c>
      <c r="D128" s="801"/>
      <c r="E128" s="228"/>
      <c r="F128" s="149">
        <v>8</v>
      </c>
      <c r="G128" s="160">
        <v>8</v>
      </c>
      <c r="H128" s="155">
        <v>2</v>
      </c>
      <c r="I128" s="155"/>
      <c r="M128" s="871"/>
      <c r="N128" s="871"/>
    </row>
    <row r="129" spans="1:9" x14ac:dyDescent="0.2">
      <c r="A129" s="156" t="s">
        <v>150</v>
      </c>
      <c r="B129" s="148"/>
      <c r="C129" s="148"/>
      <c r="D129" s="148"/>
      <c r="E129" s="148"/>
      <c r="F129" s="149"/>
      <c r="G129" s="149"/>
      <c r="H129" s="155">
        <f>SUM(H110:H128)</f>
        <v>26</v>
      </c>
      <c r="I129" s="155"/>
    </row>
    <row r="130" spans="1:9" ht="9.9499999999999993" customHeight="1" x14ac:dyDescent="0.2">
      <c r="A130" s="146"/>
      <c r="B130" s="146"/>
      <c r="C130" s="146"/>
      <c r="D130" s="146"/>
      <c r="E130" s="146"/>
      <c r="F130" s="146"/>
      <c r="G130" s="146"/>
      <c r="H130" s="146"/>
      <c r="I130" s="146"/>
    </row>
    <row r="131" spans="1:9" x14ac:dyDescent="0.2">
      <c r="A131" s="809" t="s">
        <v>320</v>
      </c>
      <c r="B131" s="809"/>
      <c r="C131" s="809"/>
      <c r="D131" s="809"/>
      <c r="E131" s="809"/>
      <c r="F131" s="809"/>
      <c r="G131" s="809"/>
    </row>
    <row r="132" spans="1:9" x14ac:dyDescent="0.2">
      <c r="A132" s="162"/>
      <c r="B132" s="162" t="s">
        <v>130</v>
      </c>
      <c r="C132" s="165"/>
      <c r="D132" s="150"/>
      <c r="E132" s="166"/>
      <c r="F132" s="805" t="s">
        <v>126</v>
      </c>
      <c r="G132" s="805"/>
      <c r="H132" s="162" t="s">
        <v>131</v>
      </c>
      <c r="I132" s="151"/>
    </row>
    <row r="133" spans="1:9" x14ac:dyDescent="0.2">
      <c r="A133" s="163" t="s">
        <v>132</v>
      </c>
      <c r="B133" s="163" t="s">
        <v>133</v>
      </c>
      <c r="C133" s="806" t="s">
        <v>134</v>
      </c>
      <c r="D133" s="807"/>
      <c r="E133" s="808"/>
      <c r="F133" s="807" t="s">
        <v>345</v>
      </c>
      <c r="G133" s="807"/>
      <c r="H133" s="163" t="s">
        <v>135</v>
      </c>
      <c r="I133" s="152" t="s">
        <v>136</v>
      </c>
    </row>
    <row r="134" spans="1:9" x14ac:dyDescent="0.2">
      <c r="A134" s="160"/>
      <c r="B134" s="160" t="s">
        <v>151</v>
      </c>
      <c r="C134" s="153"/>
      <c r="D134" s="149"/>
      <c r="E134" s="154"/>
      <c r="F134" s="168" t="s">
        <v>138</v>
      </c>
      <c r="G134" s="157" t="s">
        <v>139</v>
      </c>
      <c r="H134" s="160" t="s">
        <v>140</v>
      </c>
      <c r="I134" s="160"/>
    </row>
    <row r="135" spans="1:9" x14ac:dyDescent="0.2">
      <c r="A135" s="161" t="s">
        <v>180</v>
      </c>
      <c r="B135" s="164"/>
      <c r="C135" s="164"/>
      <c r="D135" s="164"/>
      <c r="E135" s="164"/>
      <c r="F135" s="164"/>
      <c r="G135" s="164"/>
      <c r="H135" s="164"/>
      <c r="I135" s="167"/>
    </row>
    <row r="136" spans="1:9" x14ac:dyDescent="0.2">
      <c r="A136" s="799">
        <v>1</v>
      </c>
      <c r="B136" s="799" t="s">
        <v>270</v>
      </c>
      <c r="C136" s="219" t="s">
        <v>202</v>
      </c>
      <c r="D136" s="831" t="s">
        <v>202</v>
      </c>
      <c r="E136" s="832"/>
      <c r="F136" s="799">
        <v>8</v>
      </c>
      <c r="G136" s="799">
        <v>8</v>
      </c>
      <c r="H136" s="799">
        <v>2</v>
      </c>
      <c r="I136" s="799"/>
    </row>
    <row r="137" spans="1:9" x14ac:dyDescent="0.2">
      <c r="A137" s="817"/>
      <c r="B137" s="817"/>
      <c r="C137" s="232" t="s">
        <v>203</v>
      </c>
      <c r="D137" s="818" t="s">
        <v>203</v>
      </c>
      <c r="E137" s="819"/>
      <c r="F137" s="817"/>
      <c r="G137" s="817"/>
      <c r="H137" s="817"/>
      <c r="I137" s="817"/>
    </row>
    <row r="138" spans="1:9" x14ac:dyDescent="0.2">
      <c r="A138" s="613"/>
      <c r="B138" s="613"/>
      <c r="C138" s="221" t="s">
        <v>204</v>
      </c>
      <c r="D138" s="829" t="s">
        <v>207</v>
      </c>
      <c r="E138" s="839"/>
      <c r="F138" s="613"/>
      <c r="G138" s="613"/>
      <c r="H138" s="613"/>
      <c r="I138" s="613"/>
    </row>
    <row r="139" spans="1:9" x14ac:dyDescent="0.2">
      <c r="A139" s="799">
        <v>2</v>
      </c>
      <c r="B139" s="799" t="s">
        <v>271</v>
      </c>
      <c r="C139" s="220" t="s">
        <v>205</v>
      </c>
      <c r="D139" s="831" t="s">
        <v>205</v>
      </c>
      <c r="E139" s="867"/>
      <c r="F139" s="799">
        <v>8</v>
      </c>
      <c r="G139" s="799">
        <v>8</v>
      </c>
      <c r="H139" s="799">
        <v>2</v>
      </c>
      <c r="I139" s="799"/>
    </row>
    <row r="140" spans="1:9" x14ac:dyDescent="0.2">
      <c r="A140" s="613"/>
      <c r="B140" s="613"/>
      <c r="C140" s="233" t="s">
        <v>206</v>
      </c>
      <c r="D140" s="829" t="s">
        <v>208</v>
      </c>
      <c r="E140" s="830"/>
      <c r="F140" s="613"/>
      <c r="G140" s="613"/>
      <c r="H140" s="613"/>
      <c r="I140" s="613"/>
    </row>
    <row r="141" spans="1:9" x14ac:dyDescent="0.2">
      <c r="A141" s="799">
        <v>3</v>
      </c>
      <c r="B141" s="799" t="s">
        <v>272</v>
      </c>
      <c r="C141" s="234" t="s">
        <v>111</v>
      </c>
      <c r="D141" s="820" t="s">
        <v>220</v>
      </c>
      <c r="E141" s="821"/>
      <c r="F141" s="799">
        <v>16</v>
      </c>
      <c r="G141" s="799">
        <v>8</v>
      </c>
      <c r="H141" s="799">
        <v>4</v>
      </c>
      <c r="I141" s="799"/>
    </row>
    <row r="142" spans="1:9" x14ac:dyDescent="0.2">
      <c r="A142" s="613"/>
      <c r="B142" s="613"/>
      <c r="C142" s="235"/>
      <c r="D142" s="822" t="s">
        <v>221</v>
      </c>
      <c r="E142" s="823"/>
      <c r="F142" s="613"/>
      <c r="G142" s="613"/>
      <c r="H142" s="613"/>
      <c r="I142" s="613"/>
    </row>
    <row r="143" spans="1:9" ht="12.75" customHeight="1" x14ac:dyDescent="0.2">
      <c r="A143" s="799">
        <v>4</v>
      </c>
      <c r="B143" s="577" t="s">
        <v>273</v>
      </c>
      <c r="C143" s="234" t="s">
        <v>112</v>
      </c>
      <c r="D143" s="820" t="s">
        <v>220</v>
      </c>
      <c r="E143" s="821"/>
      <c r="F143" s="643">
        <v>16</v>
      </c>
      <c r="G143" s="799">
        <v>8</v>
      </c>
      <c r="H143" s="799">
        <v>3</v>
      </c>
      <c r="I143" s="799"/>
    </row>
    <row r="144" spans="1:9" x14ac:dyDescent="0.2">
      <c r="A144" s="613"/>
      <c r="B144" s="870"/>
      <c r="C144" s="235"/>
      <c r="D144" s="822" t="s">
        <v>224</v>
      </c>
      <c r="E144" s="823"/>
      <c r="F144" s="810"/>
      <c r="G144" s="613"/>
      <c r="H144" s="613"/>
      <c r="I144" s="613"/>
    </row>
    <row r="145" spans="1:9" x14ac:dyDescent="0.2">
      <c r="A145" s="643">
        <v>5</v>
      </c>
      <c r="B145" s="799" t="s">
        <v>274</v>
      </c>
      <c r="C145" s="218" t="s">
        <v>114</v>
      </c>
      <c r="D145" s="868" t="s">
        <v>226</v>
      </c>
      <c r="E145" s="869"/>
      <c r="F145" s="799">
        <v>8</v>
      </c>
      <c r="G145" s="799">
        <v>8</v>
      </c>
      <c r="H145" s="799">
        <v>2</v>
      </c>
      <c r="I145" s="799"/>
    </row>
    <row r="146" spans="1:9" x14ac:dyDescent="0.2">
      <c r="A146" s="810"/>
      <c r="B146" s="613"/>
      <c r="C146" s="217"/>
      <c r="D146" s="822" t="s">
        <v>225</v>
      </c>
      <c r="E146" s="823"/>
      <c r="F146" s="613"/>
      <c r="G146" s="613"/>
      <c r="H146" s="613"/>
      <c r="I146" s="613"/>
    </row>
    <row r="147" spans="1:9" x14ac:dyDescent="0.2">
      <c r="A147" s="643">
        <v>6</v>
      </c>
      <c r="B147" s="799" t="s">
        <v>228</v>
      </c>
      <c r="C147" s="236" t="s">
        <v>233</v>
      </c>
      <c r="D147" s="865" t="s">
        <v>235</v>
      </c>
      <c r="E147" s="866"/>
      <c r="F147" s="643">
        <v>8</v>
      </c>
      <c r="G147" s="799">
        <v>8</v>
      </c>
      <c r="H147" s="799">
        <v>2</v>
      </c>
      <c r="I147" s="799"/>
    </row>
    <row r="148" spans="1:9" x14ac:dyDescent="0.2">
      <c r="A148" s="810"/>
      <c r="B148" s="613"/>
      <c r="C148" s="235" t="s">
        <v>234</v>
      </c>
      <c r="D148" s="822" t="s">
        <v>236</v>
      </c>
      <c r="E148" s="826"/>
      <c r="F148" s="810"/>
      <c r="G148" s="613"/>
      <c r="H148" s="613"/>
      <c r="I148" s="613"/>
    </row>
    <row r="149" spans="1:9" x14ac:dyDescent="0.2">
      <c r="A149" s="643">
        <v>7</v>
      </c>
      <c r="B149" s="799" t="s">
        <v>275</v>
      </c>
      <c r="C149" s="241" t="s">
        <v>237</v>
      </c>
      <c r="D149" s="242" t="s">
        <v>239</v>
      </c>
      <c r="E149" s="239"/>
      <c r="F149" s="643">
        <v>8</v>
      </c>
      <c r="G149" s="799"/>
      <c r="H149" s="799">
        <v>2</v>
      </c>
      <c r="I149" s="799"/>
    </row>
    <row r="150" spans="1:9" x14ac:dyDescent="0.2">
      <c r="A150" s="810"/>
      <c r="B150" s="613"/>
      <c r="C150" s="235" t="s">
        <v>238</v>
      </c>
      <c r="D150" s="238" t="s">
        <v>211</v>
      </c>
      <c r="E150" s="240"/>
      <c r="F150" s="810"/>
      <c r="G150" s="613"/>
      <c r="H150" s="613"/>
      <c r="I150" s="613"/>
    </row>
    <row r="151" spans="1:9" ht="22.5" x14ac:dyDescent="0.2">
      <c r="A151" s="153">
        <v>8</v>
      </c>
      <c r="B151" s="149" t="s">
        <v>276</v>
      </c>
      <c r="C151" s="258" t="s">
        <v>240</v>
      </c>
      <c r="D151" s="836" t="s">
        <v>241</v>
      </c>
      <c r="E151" s="837"/>
      <c r="F151" s="149">
        <v>16</v>
      </c>
      <c r="G151" s="155"/>
      <c r="H151" s="155">
        <v>2</v>
      </c>
      <c r="I151" s="155"/>
    </row>
    <row r="152" spans="1:9" x14ac:dyDescent="0.2">
      <c r="A152" s="155">
        <v>9</v>
      </c>
      <c r="B152" s="155" t="s">
        <v>280</v>
      </c>
      <c r="C152" s="244" t="s">
        <v>248</v>
      </c>
      <c r="D152" s="245"/>
      <c r="E152" s="247"/>
      <c r="F152" s="155"/>
      <c r="G152" s="155">
        <v>16</v>
      </c>
      <c r="H152" s="155">
        <v>2</v>
      </c>
      <c r="I152" s="155"/>
    </row>
    <row r="153" spans="1:9" x14ac:dyDescent="0.2">
      <c r="A153" s="155">
        <v>10</v>
      </c>
      <c r="B153" s="155" t="s">
        <v>281</v>
      </c>
      <c r="C153" s="244" t="s">
        <v>249</v>
      </c>
      <c r="D153" s="245"/>
      <c r="E153" s="247"/>
      <c r="F153" s="155">
        <v>16</v>
      </c>
      <c r="G153" s="155"/>
      <c r="H153" s="155">
        <v>3</v>
      </c>
      <c r="I153" s="155"/>
    </row>
    <row r="154" spans="1:9" x14ac:dyDescent="0.2">
      <c r="A154" s="155">
        <v>11</v>
      </c>
      <c r="B154" s="155" t="s">
        <v>290</v>
      </c>
      <c r="C154" s="244" t="s">
        <v>251</v>
      </c>
      <c r="D154" s="245"/>
      <c r="E154" s="248"/>
      <c r="F154" s="155">
        <v>16</v>
      </c>
      <c r="G154" s="155"/>
      <c r="H154" s="155">
        <v>2</v>
      </c>
      <c r="I154" s="155"/>
    </row>
    <row r="155" spans="1:9" x14ac:dyDescent="0.2">
      <c r="A155" s="156" t="s">
        <v>150</v>
      </c>
      <c r="B155" s="148"/>
      <c r="C155" s="148"/>
      <c r="D155" s="148"/>
      <c r="E155" s="148"/>
      <c r="F155" s="149"/>
      <c r="G155" s="149"/>
      <c r="H155" s="155">
        <f>SUM(H136:H154)</f>
        <v>26</v>
      </c>
      <c r="I155" s="155"/>
    </row>
    <row r="156" spans="1:9" ht="9.9499999999999993" customHeight="1" x14ac:dyDescent="0.2"/>
    <row r="157" spans="1:9" x14ac:dyDescent="0.2">
      <c r="A157" s="809" t="s">
        <v>321</v>
      </c>
      <c r="B157" s="809"/>
      <c r="C157" s="809"/>
      <c r="D157" s="809"/>
      <c r="E157" s="809"/>
      <c r="F157" s="809"/>
      <c r="G157" s="809"/>
    </row>
    <row r="158" spans="1:9" x14ac:dyDescent="0.2">
      <c r="A158" s="162"/>
      <c r="B158" s="162" t="s">
        <v>130</v>
      </c>
      <c r="C158" s="165"/>
      <c r="D158" s="150"/>
      <c r="E158" s="166"/>
      <c r="F158" s="805" t="s">
        <v>126</v>
      </c>
      <c r="G158" s="805"/>
      <c r="H158" s="162" t="s">
        <v>131</v>
      </c>
      <c r="I158" s="151"/>
    </row>
    <row r="159" spans="1:9" x14ac:dyDescent="0.2">
      <c r="A159" s="163" t="s">
        <v>132</v>
      </c>
      <c r="B159" s="163" t="s">
        <v>133</v>
      </c>
      <c r="C159" s="806" t="s">
        <v>134</v>
      </c>
      <c r="D159" s="807"/>
      <c r="E159" s="808"/>
      <c r="F159" s="807" t="s">
        <v>345</v>
      </c>
      <c r="G159" s="807"/>
      <c r="H159" s="163" t="s">
        <v>135</v>
      </c>
      <c r="I159" s="152" t="s">
        <v>136</v>
      </c>
    </row>
    <row r="160" spans="1:9" x14ac:dyDescent="0.2">
      <c r="A160" s="160"/>
      <c r="B160" s="160" t="s">
        <v>151</v>
      </c>
      <c r="C160" s="153"/>
      <c r="D160" s="149"/>
      <c r="E160" s="154"/>
      <c r="F160" s="168" t="s">
        <v>138</v>
      </c>
      <c r="G160" s="157" t="s">
        <v>139</v>
      </c>
      <c r="H160" s="160" t="s">
        <v>140</v>
      </c>
      <c r="I160" s="160"/>
    </row>
    <row r="161" spans="1:9" x14ac:dyDescent="0.2">
      <c r="A161" s="161" t="s">
        <v>180</v>
      </c>
      <c r="B161" s="164"/>
      <c r="C161" s="164"/>
      <c r="D161" s="164"/>
      <c r="E161" s="164"/>
      <c r="F161" s="164"/>
      <c r="G161" s="164"/>
      <c r="H161" s="164"/>
      <c r="I161" s="167"/>
    </row>
    <row r="162" spans="1:9" x14ac:dyDescent="0.2">
      <c r="A162" s="799">
        <v>1</v>
      </c>
      <c r="B162" s="799" t="s">
        <v>270</v>
      </c>
      <c r="C162" s="219" t="s">
        <v>202</v>
      </c>
      <c r="D162" s="831" t="s">
        <v>202</v>
      </c>
      <c r="E162" s="832"/>
      <c r="F162" s="799">
        <v>8</v>
      </c>
      <c r="G162" s="799">
        <v>8</v>
      </c>
      <c r="H162" s="799">
        <v>2</v>
      </c>
      <c r="I162" s="799"/>
    </row>
    <row r="163" spans="1:9" x14ac:dyDescent="0.2">
      <c r="A163" s="817"/>
      <c r="B163" s="817"/>
      <c r="C163" s="232" t="s">
        <v>203</v>
      </c>
      <c r="D163" s="818" t="s">
        <v>203</v>
      </c>
      <c r="E163" s="819"/>
      <c r="F163" s="817"/>
      <c r="G163" s="817"/>
      <c r="H163" s="817"/>
      <c r="I163" s="817"/>
    </row>
    <row r="164" spans="1:9" x14ac:dyDescent="0.2">
      <c r="A164" s="613"/>
      <c r="B164" s="613"/>
      <c r="C164" s="221" t="s">
        <v>204</v>
      </c>
      <c r="D164" s="829" t="s">
        <v>207</v>
      </c>
      <c r="E164" s="839"/>
      <c r="F164" s="613"/>
      <c r="G164" s="613"/>
      <c r="H164" s="613"/>
      <c r="I164" s="613"/>
    </row>
    <row r="165" spans="1:9" x14ac:dyDescent="0.2">
      <c r="A165" s="799">
        <v>2</v>
      </c>
      <c r="B165" s="799" t="s">
        <v>271</v>
      </c>
      <c r="C165" s="220" t="s">
        <v>205</v>
      </c>
      <c r="D165" s="831" t="s">
        <v>205</v>
      </c>
      <c r="E165" s="867"/>
      <c r="F165" s="799">
        <v>8</v>
      </c>
      <c r="G165" s="799">
        <v>8</v>
      </c>
      <c r="H165" s="799">
        <v>2</v>
      </c>
      <c r="I165" s="799"/>
    </row>
    <row r="166" spans="1:9" x14ac:dyDescent="0.2">
      <c r="A166" s="613"/>
      <c r="B166" s="613"/>
      <c r="C166" s="233" t="s">
        <v>206</v>
      </c>
      <c r="D166" s="829" t="s">
        <v>208</v>
      </c>
      <c r="E166" s="830"/>
      <c r="F166" s="613"/>
      <c r="G166" s="613"/>
      <c r="H166" s="613"/>
      <c r="I166" s="613"/>
    </row>
    <row r="167" spans="1:9" x14ac:dyDescent="0.2">
      <c r="A167" s="799">
        <v>3</v>
      </c>
      <c r="B167" s="799" t="s">
        <v>272</v>
      </c>
      <c r="C167" s="234" t="s">
        <v>111</v>
      </c>
      <c r="D167" s="820" t="s">
        <v>220</v>
      </c>
      <c r="E167" s="821"/>
      <c r="F167" s="799">
        <v>16</v>
      </c>
      <c r="G167" s="799">
        <v>8</v>
      </c>
      <c r="H167" s="799">
        <v>4</v>
      </c>
      <c r="I167" s="799"/>
    </row>
    <row r="168" spans="1:9" ht="12.75" customHeight="1" x14ac:dyDescent="0.2">
      <c r="A168" s="613"/>
      <c r="B168" s="613"/>
      <c r="C168" s="235"/>
      <c r="D168" s="822" t="s">
        <v>221</v>
      </c>
      <c r="E168" s="823"/>
      <c r="F168" s="613"/>
      <c r="G168" s="613"/>
      <c r="H168" s="613"/>
      <c r="I168" s="613"/>
    </row>
    <row r="169" spans="1:9" x14ac:dyDescent="0.2">
      <c r="A169" s="799">
        <v>4</v>
      </c>
      <c r="B169" s="577" t="s">
        <v>273</v>
      </c>
      <c r="C169" s="234" t="s">
        <v>112</v>
      </c>
      <c r="D169" s="820" t="s">
        <v>220</v>
      </c>
      <c r="E169" s="821"/>
      <c r="F169" s="643">
        <v>16</v>
      </c>
      <c r="G169" s="799">
        <v>8</v>
      </c>
      <c r="H169" s="799">
        <v>3</v>
      </c>
      <c r="I169" s="799"/>
    </row>
    <row r="170" spans="1:9" x14ac:dyDescent="0.2">
      <c r="A170" s="613"/>
      <c r="B170" s="870"/>
      <c r="C170" s="235"/>
      <c r="D170" s="822" t="s">
        <v>224</v>
      </c>
      <c r="E170" s="823"/>
      <c r="F170" s="810"/>
      <c r="G170" s="613"/>
      <c r="H170" s="613"/>
      <c r="I170" s="613"/>
    </row>
    <row r="171" spans="1:9" x14ac:dyDescent="0.2">
      <c r="A171" s="643">
        <v>5</v>
      </c>
      <c r="B171" s="799" t="s">
        <v>274</v>
      </c>
      <c r="C171" s="218" t="s">
        <v>114</v>
      </c>
      <c r="D171" s="868" t="s">
        <v>226</v>
      </c>
      <c r="E171" s="869"/>
      <c r="F171" s="799">
        <v>8</v>
      </c>
      <c r="G171" s="799">
        <v>8</v>
      </c>
      <c r="H171" s="799">
        <v>2</v>
      </c>
      <c r="I171" s="799"/>
    </row>
    <row r="172" spans="1:9" x14ac:dyDescent="0.2">
      <c r="A172" s="810"/>
      <c r="B172" s="613"/>
      <c r="C172" s="217"/>
      <c r="D172" s="822" t="s">
        <v>225</v>
      </c>
      <c r="E172" s="823"/>
      <c r="F172" s="613"/>
      <c r="G172" s="613"/>
      <c r="H172" s="613"/>
      <c r="I172" s="613"/>
    </row>
    <row r="173" spans="1:9" x14ac:dyDescent="0.2">
      <c r="A173" s="643">
        <v>6</v>
      </c>
      <c r="B173" s="799" t="s">
        <v>228</v>
      </c>
      <c r="C173" s="236" t="s">
        <v>233</v>
      </c>
      <c r="D173" s="237" t="s">
        <v>235</v>
      </c>
      <c r="E173" s="239"/>
      <c r="F173" s="643">
        <v>8</v>
      </c>
      <c r="G173" s="799">
        <v>8</v>
      </c>
      <c r="H173" s="799">
        <v>2</v>
      </c>
      <c r="I173" s="799"/>
    </row>
    <row r="174" spans="1:9" x14ac:dyDescent="0.2">
      <c r="A174" s="810"/>
      <c r="B174" s="613"/>
      <c r="C174" s="235" t="s">
        <v>234</v>
      </c>
      <c r="D174" s="238" t="s">
        <v>236</v>
      </c>
      <c r="E174" s="240"/>
      <c r="F174" s="810"/>
      <c r="G174" s="613"/>
      <c r="H174" s="613"/>
      <c r="I174" s="613"/>
    </row>
    <row r="175" spans="1:9" x14ac:dyDescent="0.2">
      <c r="A175" s="643">
        <v>7</v>
      </c>
      <c r="B175" s="799" t="s">
        <v>275</v>
      </c>
      <c r="C175" s="241" t="s">
        <v>237</v>
      </c>
      <c r="D175" s="242" t="s">
        <v>239</v>
      </c>
      <c r="E175" s="239"/>
      <c r="F175" s="643">
        <v>8</v>
      </c>
      <c r="G175" s="799">
        <v>1</v>
      </c>
      <c r="H175" s="799">
        <v>2</v>
      </c>
      <c r="I175" s="799"/>
    </row>
    <row r="176" spans="1:9" x14ac:dyDescent="0.2">
      <c r="A176" s="810"/>
      <c r="B176" s="613"/>
      <c r="C176" s="235" t="s">
        <v>238</v>
      </c>
      <c r="D176" s="238" t="s">
        <v>211</v>
      </c>
      <c r="E176" s="240"/>
      <c r="F176" s="810"/>
      <c r="G176" s="613"/>
      <c r="H176" s="613"/>
      <c r="I176" s="613"/>
    </row>
    <row r="177" spans="1:9" ht="22.5" x14ac:dyDescent="0.2">
      <c r="A177" s="153">
        <v>8</v>
      </c>
      <c r="B177" s="149" t="s">
        <v>276</v>
      </c>
      <c r="C177" s="258" t="s">
        <v>240</v>
      </c>
      <c r="D177" s="836" t="s">
        <v>241</v>
      </c>
      <c r="E177" s="837"/>
      <c r="F177" s="149">
        <v>16</v>
      </c>
      <c r="G177" s="155"/>
      <c r="H177" s="155">
        <v>2</v>
      </c>
      <c r="I177" s="155"/>
    </row>
    <row r="178" spans="1:9" x14ac:dyDescent="0.2">
      <c r="A178" s="155">
        <v>9</v>
      </c>
      <c r="B178" s="155" t="s">
        <v>283</v>
      </c>
      <c r="C178" s="215" t="s">
        <v>252</v>
      </c>
      <c r="D178" s="260"/>
      <c r="E178" s="212"/>
      <c r="F178" s="155">
        <v>8</v>
      </c>
      <c r="G178" s="155">
        <v>8</v>
      </c>
      <c r="H178" s="155">
        <v>3</v>
      </c>
      <c r="I178" s="155"/>
    </row>
    <row r="179" spans="1:9" ht="12.75" customHeight="1" x14ac:dyDescent="0.2">
      <c r="A179" s="155">
        <v>10</v>
      </c>
      <c r="B179" s="155" t="s">
        <v>284</v>
      </c>
      <c r="C179" s="215" t="s">
        <v>253</v>
      </c>
      <c r="D179" s="260"/>
      <c r="E179" s="212"/>
      <c r="F179" s="155">
        <v>8</v>
      </c>
      <c r="G179" s="155">
        <v>8</v>
      </c>
      <c r="H179" s="155">
        <v>2</v>
      </c>
      <c r="I179" s="155"/>
    </row>
    <row r="180" spans="1:9" x14ac:dyDescent="0.2">
      <c r="A180" s="155">
        <v>11</v>
      </c>
      <c r="B180" s="155" t="s">
        <v>286</v>
      </c>
      <c r="C180" s="802" t="s">
        <v>255</v>
      </c>
      <c r="D180" s="803"/>
      <c r="E180" s="212"/>
      <c r="F180" s="155">
        <v>8</v>
      </c>
      <c r="G180" s="155">
        <v>8</v>
      </c>
      <c r="H180" s="155">
        <v>2</v>
      </c>
      <c r="I180" s="155"/>
    </row>
    <row r="181" spans="1:9" x14ac:dyDescent="0.2">
      <c r="A181" s="156" t="s">
        <v>150</v>
      </c>
      <c r="B181" s="148"/>
      <c r="C181" s="148"/>
      <c r="D181" s="148"/>
      <c r="E181" s="148"/>
      <c r="F181" s="149"/>
      <c r="G181" s="149"/>
      <c r="H181" s="155">
        <f>SUM(H162:H180)</f>
        <v>26</v>
      </c>
      <c r="I181" s="155"/>
    </row>
    <row r="183" spans="1:9" x14ac:dyDescent="0.2">
      <c r="A183" s="809" t="s">
        <v>319</v>
      </c>
      <c r="B183" s="809"/>
      <c r="C183" s="809"/>
      <c r="D183" s="809"/>
      <c r="E183" s="809"/>
      <c r="F183" s="809"/>
      <c r="G183" s="809"/>
    </row>
    <row r="184" spans="1:9" x14ac:dyDescent="0.2">
      <c r="A184" s="162"/>
      <c r="B184" s="147" t="s">
        <v>130</v>
      </c>
      <c r="C184" s="165"/>
      <c r="D184" s="150"/>
      <c r="E184" s="166"/>
      <c r="F184" s="805" t="s">
        <v>126</v>
      </c>
      <c r="G184" s="805"/>
      <c r="H184" s="162" t="s">
        <v>131</v>
      </c>
      <c r="I184" s="151"/>
    </row>
    <row r="185" spans="1:9" x14ac:dyDescent="0.2">
      <c r="A185" s="163" t="s">
        <v>132</v>
      </c>
      <c r="B185" s="144" t="s">
        <v>133</v>
      </c>
      <c r="C185" s="806" t="s">
        <v>134</v>
      </c>
      <c r="D185" s="807"/>
      <c r="E185" s="808"/>
      <c r="F185" s="807" t="s">
        <v>345</v>
      </c>
      <c r="G185" s="807"/>
      <c r="H185" s="163" t="s">
        <v>135</v>
      </c>
      <c r="I185" s="152" t="s">
        <v>136</v>
      </c>
    </row>
    <row r="186" spans="1:9" x14ac:dyDescent="0.2">
      <c r="A186" s="160"/>
      <c r="B186" s="160" t="s">
        <v>151</v>
      </c>
      <c r="C186" s="153"/>
      <c r="D186" s="149"/>
      <c r="E186" s="154"/>
      <c r="F186" s="168" t="s">
        <v>138</v>
      </c>
      <c r="G186" s="157" t="s">
        <v>139</v>
      </c>
      <c r="H186" s="160" t="s">
        <v>140</v>
      </c>
      <c r="I186" s="160"/>
    </row>
    <row r="187" spans="1:9" x14ac:dyDescent="0.2">
      <c r="A187" s="161" t="s">
        <v>181</v>
      </c>
      <c r="B187" s="268"/>
      <c r="C187" s="268"/>
      <c r="D187" s="164"/>
      <c r="E187" s="164"/>
      <c r="F187" s="164"/>
      <c r="G187" s="164"/>
      <c r="H187" s="164"/>
      <c r="I187" s="167"/>
    </row>
    <row r="188" spans="1:9" x14ac:dyDescent="0.2">
      <c r="A188" s="155">
        <v>1</v>
      </c>
      <c r="B188" s="155" t="s">
        <v>153</v>
      </c>
      <c r="C188" s="814" t="s">
        <v>142</v>
      </c>
      <c r="D188" s="815"/>
      <c r="E188" s="816"/>
      <c r="F188" s="263">
        <v>8</v>
      </c>
      <c r="G188" s="263"/>
      <c r="H188" s="155">
        <v>1</v>
      </c>
      <c r="I188" s="155"/>
    </row>
    <row r="189" spans="1:9" x14ac:dyDescent="0.2">
      <c r="A189" s="162">
        <v>2</v>
      </c>
      <c r="B189" s="155" t="s">
        <v>189</v>
      </c>
      <c r="C189" s="215" t="s">
        <v>76</v>
      </c>
      <c r="D189" s="260"/>
      <c r="E189" s="261"/>
      <c r="F189" s="264">
        <v>8</v>
      </c>
      <c r="G189" s="264"/>
      <c r="H189" s="155">
        <v>1</v>
      </c>
      <c r="I189" s="155"/>
    </row>
    <row r="190" spans="1:9" x14ac:dyDescent="0.2">
      <c r="A190" s="162">
        <v>3</v>
      </c>
      <c r="B190" s="162" t="s">
        <v>287</v>
      </c>
      <c r="C190" s="215" t="s">
        <v>115</v>
      </c>
      <c r="D190" s="260"/>
      <c r="E190" s="261"/>
      <c r="F190" s="264">
        <v>8</v>
      </c>
      <c r="G190" s="264"/>
      <c r="H190" s="155">
        <v>1</v>
      </c>
      <c r="I190" s="155"/>
    </row>
    <row r="191" spans="1:9" x14ac:dyDescent="0.2">
      <c r="A191" s="155">
        <v>4</v>
      </c>
      <c r="B191" s="155" t="s">
        <v>288</v>
      </c>
      <c r="C191" s="262" t="s">
        <v>245</v>
      </c>
      <c r="D191" s="215"/>
      <c r="E191" s="261"/>
      <c r="F191" s="155">
        <v>16</v>
      </c>
      <c r="G191" s="155">
        <v>8</v>
      </c>
      <c r="H191" s="155">
        <v>4</v>
      </c>
      <c r="I191" s="155"/>
    </row>
    <row r="192" spans="1:9" x14ac:dyDescent="0.2">
      <c r="A192" s="155">
        <v>5</v>
      </c>
      <c r="B192" s="155" t="s">
        <v>289</v>
      </c>
      <c r="C192" s="802" t="s">
        <v>110</v>
      </c>
      <c r="D192" s="803"/>
      <c r="E192" s="804"/>
      <c r="F192" s="155"/>
      <c r="G192" s="155">
        <v>18</v>
      </c>
      <c r="H192" s="155">
        <v>4</v>
      </c>
      <c r="I192" s="155"/>
    </row>
    <row r="193" spans="1:9" ht="24.95" customHeight="1" x14ac:dyDescent="0.2">
      <c r="A193" s="249">
        <v>6</v>
      </c>
      <c r="B193" s="249" t="s">
        <v>296</v>
      </c>
      <c r="C193" s="833" t="s">
        <v>295</v>
      </c>
      <c r="D193" s="834"/>
      <c r="E193" s="835"/>
      <c r="F193" s="155"/>
      <c r="G193" s="155"/>
      <c r="H193" s="249">
        <v>15</v>
      </c>
      <c r="I193" s="155"/>
    </row>
    <row r="194" spans="1:9" x14ac:dyDescent="0.2">
      <c r="A194" s="156" t="s">
        <v>150</v>
      </c>
      <c r="B194" s="148"/>
      <c r="C194" s="148"/>
      <c r="D194" s="148"/>
      <c r="E194" s="148"/>
      <c r="F194" s="149"/>
      <c r="G194" s="149"/>
      <c r="H194" s="155">
        <f>SUM(H188:H193)</f>
        <v>26</v>
      </c>
      <c r="I194" s="155"/>
    </row>
    <row r="196" spans="1:9" x14ac:dyDescent="0.2">
      <c r="A196" s="809" t="s">
        <v>320</v>
      </c>
      <c r="B196" s="809"/>
      <c r="C196" s="809"/>
      <c r="D196" s="809"/>
      <c r="E196" s="809"/>
      <c r="F196" s="809"/>
      <c r="G196" s="809"/>
    </row>
    <row r="197" spans="1:9" x14ac:dyDescent="0.2">
      <c r="A197" s="162"/>
      <c r="B197" s="147" t="s">
        <v>130</v>
      </c>
      <c r="C197" s="165"/>
      <c r="D197" s="150"/>
      <c r="E197" s="166"/>
      <c r="F197" s="805" t="s">
        <v>126</v>
      </c>
      <c r="G197" s="805"/>
      <c r="H197" s="162" t="s">
        <v>131</v>
      </c>
      <c r="I197" s="151"/>
    </row>
    <row r="198" spans="1:9" x14ac:dyDescent="0.2">
      <c r="A198" s="163" t="s">
        <v>132</v>
      </c>
      <c r="B198" s="144" t="s">
        <v>133</v>
      </c>
      <c r="C198" s="806" t="s">
        <v>134</v>
      </c>
      <c r="D198" s="807"/>
      <c r="E198" s="808"/>
      <c r="F198" s="807" t="s">
        <v>345</v>
      </c>
      <c r="G198" s="807"/>
      <c r="H198" s="163" t="s">
        <v>135</v>
      </c>
      <c r="I198" s="152" t="s">
        <v>136</v>
      </c>
    </row>
    <row r="199" spans="1:9" x14ac:dyDescent="0.2">
      <c r="A199" s="160"/>
      <c r="B199" s="160" t="s">
        <v>151</v>
      </c>
      <c r="C199" s="153"/>
      <c r="D199" s="149"/>
      <c r="E199" s="154"/>
      <c r="F199" s="168" t="s">
        <v>138</v>
      </c>
      <c r="G199" s="157" t="s">
        <v>139</v>
      </c>
      <c r="H199" s="160" t="s">
        <v>140</v>
      </c>
      <c r="I199" s="160"/>
    </row>
    <row r="200" spans="1:9" x14ac:dyDescent="0.2">
      <c r="A200" s="161" t="s">
        <v>181</v>
      </c>
      <c r="B200" s="268"/>
      <c r="C200" s="268"/>
      <c r="D200" s="164"/>
      <c r="E200" s="164"/>
      <c r="F200" s="164"/>
      <c r="G200" s="164"/>
      <c r="H200" s="164"/>
      <c r="I200" s="167"/>
    </row>
    <row r="201" spans="1:9" x14ac:dyDescent="0.2">
      <c r="A201" s="155">
        <v>1</v>
      </c>
      <c r="B201" s="155" t="s">
        <v>153</v>
      </c>
      <c r="C201" s="814" t="s">
        <v>142</v>
      </c>
      <c r="D201" s="815"/>
      <c r="E201" s="816"/>
      <c r="F201" s="263">
        <v>8</v>
      </c>
      <c r="G201" s="155"/>
      <c r="H201" s="155">
        <v>1</v>
      </c>
      <c r="I201" s="155"/>
    </row>
    <row r="202" spans="1:9" x14ac:dyDescent="0.2">
      <c r="A202" s="162">
        <v>2</v>
      </c>
      <c r="B202" s="155" t="s">
        <v>189</v>
      </c>
      <c r="C202" s="215" t="s">
        <v>76</v>
      </c>
      <c r="D202" s="260"/>
      <c r="E202" s="261"/>
      <c r="F202" s="264">
        <v>8</v>
      </c>
      <c r="G202" s="162"/>
      <c r="H202" s="155">
        <v>1</v>
      </c>
      <c r="I202" s="155"/>
    </row>
    <row r="203" spans="1:9" x14ac:dyDescent="0.2">
      <c r="A203" s="162">
        <v>3</v>
      </c>
      <c r="B203" s="162" t="s">
        <v>287</v>
      </c>
      <c r="C203" s="215" t="s">
        <v>115</v>
      </c>
      <c r="D203" s="260"/>
      <c r="E203" s="261"/>
      <c r="F203" s="264">
        <v>8</v>
      </c>
      <c r="G203" s="162"/>
      <c r="H203" s="155">
        <v>1</v>
      </c>
      <c r="I203" s="155"/>
    </row>
    <row r="204" spans="1:9" x14ac:dyDescent="0.2">
      <c r="A204" s="155">
        <v>4</v>
      </c>
      <c r="B204" s="155" t="s">
        <v>282</v>
      </c>
      <c r="C204" s="215" t="s">
        <v>250</v>
      </c>
      <c r="D204" s="260"/>
      <c r="E204" s="261"/>
      <c r="F204" s="155">
        <v>8</v>
      </c>
      <c r="G204" s="155">
        <v>8</v>
      </c>
      <c r="H204" s="155">
        <v>4</v>
      </c>
      <c r="I204" s="155"/>
    </row>
    <row r="205" spans="1:9" x14ac:dyDescent="0.2">
      <c r="A205" s="155">
        <v>5</v>
      </c>
      <c r="B205" s="155" t="s">
        <v>292</v>
      </c>
      <c r="C205" s="802" t="s">
        <v>110</v>
      </c>
      <c r="D205" s="803"/>
      <c r="E205" s="804"/>
      <c r="F205" s="155"/>
      <c r="G205" s="155">
        <v>18</v>
      </c>
      <c r="H205" s="155">
        <v>4</v>
      </c>
      <c r="I205" s="155"/>
    </row>
    <row r="206" spans="1:9" ht="24.95" customHeight="1" x14ac:dyDescent="0.2">
      <c r="A206" s="249">
        <v>6</v>
      </c>
      <c r="B206" s="249" t="s">
        <v>297</v>
      </c>
      <c r="C206" s="833" t="s">
        <v>295</v>
      </c>
      <c r="D206" s="834"/>
      <c r="E206" s="835"/>
      <c r="F206" s="155"/>
      <c r="G206" s="155"/>
      <c r="H206" s="496">
        <v>15</v>
      </c>
      <c r="I206" s="155"/>
    </row>
    <row r="207" spans="1:9" x14ac:dyDescent="0.2">
      <c r="A207" s="156" t="s">
        <v>150</v>
      </c>
      <c r="B207" s="148"/>
      <c r="C207" s="148"/>
      <c r="D207" s="148"/>
      <c r="E207" s="148"/>
      <c r="F207" s="149"/>
      <c r="G207" s="149"/>
      <c r="H207" s="155">
        <f>SUM(H201:H206)</f>
        <v>26</v>
      </c>
      <c r="I207" s="155"/>
    </row>
    <row r="209" spans="1:9" x14ac:dyDescent="0.2">
      <c r="A209" s="809" t="s">
        <v>321</v>
      </c>
      <c r="B209" s="809"/>
      <c r="C209" s="809"/>
      <c r="D209" s="809"/>
      <c r="E209" s="809"/>
      <c r="F209" s="809"/>
      <c r="G209" s="809"/>
    </row>
    <row r="210" spans="1:9" x14ac:dyDescent="0.2">
      <c r="A210" s="162"/>
      <c r="B210" s="147" t="s">
        <v>130</v>
      </c>
      <c r="C210" s="165"/>
      <c r="D210" s="150"/>
      <c r="E210" s="166"/>
      <c r="F210" s="805" t="s">
        <v>126</v>
      </c>
      <c r="G210" s="805"/>
      <c r="H210" s="162" t="s">
        <v>131</v>
      </c>
      <c r="I210" s="151"/>
    </row>
    <row r="211" spans="1:9" x14ac:dyDescent="0.2">
      <c r="A211" s="163" t="s">
        <v>132</v>
      </c>
      <c r="B211" s="144" t="s">
        <v>133</v>
      </c>
      <c r="C211" s="806" t="s">
        <v>134</v>
      </c>
      <c r="D211" s="807"/>
      <c r="E211" s="808"/>
      <c r="F211" s="807" t="s">
        <v>345</v>
      </c>
      <c r="G211" s="807"/>
      <c r="H211" s="163" t="s">
        <v>135</v>
      </c>
      <c r="I211" s="152" t="s">
        <v>136</v>
      </c>
    </row>
    <row r="212" spans="1:9" x14ac:dyDescent="0.2">
      <c r="A212" s="160"/>
      <c r="B212" s="160" t="s">
        <v>151</v>
      </c>
      <c r="C212" s="153"/>
      <c r="D212" s="149"/>
      <c r="E212" s="154"/>
      <c r="F212" s="168" t="s">
        <v>138</v>
      </c>
      <c r="G212" s="157" t="s">
        <v>139</v>
      </c>
      <c r="H212" s="160" t="s">
        <v>140</v>
      </c>
      <c r="I212" s="160"/>
    </row>
    <row r="213" spans="1:9" x14ac:dyDescent="0.2">
      <c r="A213" s="267" t="s">
        <v>181</v>
      </c>
      <c r="B213" s="268"/>
      <c r="C213" s="268"/>
      <c r="D213" s="164"/>
      <c r="E213" s="164"/>
      <c r="F213" s="164"/>
      <c r="G213" s="164"/>
      <c r="H213" s="164"/>
      <c r="I213" s="167"/>
    </row>
    <row r="214" spans="1:9" x14ac:dyDescent="0.2">
      <c r="A214" s="160">
        <v>1</v>
      </c>
      <c r="B214" s="155" t="s">
        <v>153</v>
      </c>
      <c r="C214" s="814" t="s">
        <v>142</v>
      </c>
      <c r="D214" s="815"/>
      <c r="E214" s="816"/>
      <c r="F214" s="263">
        <v>8</v>
      </c>
      <c r="G214" s="263"/>
      <c r="H214" s="155">
        <v>1</v>
      </c>
      <c r="I214" s="155"/>
    </row>
    <row r="215" spans="1:9" x14ac:dyDescent="0.2">
      <c r="A215" s="162">
        <v>2</v>
      </c>
      <c r="B215" s="155" t="s">
        <v>189</v>
      </c>
      <c r="C215" s="215" t="s">
        <v>76</v>
      </c>
      <c r="D215" s="260"/>
      <c r="E215" s="261"/>
      <c r="F215" s="264">
        <v>8</v>
      </c>
      <c r="G215" s="264"/>
      <c r="H215" s="155">
        <v>1</v>
      </c>
      <c r="I215" s="155"/>
    </row>
    <row r="216" spans="1:9" x14ac:dyDescent="0.2">
      <c r="A216" s="162">
        <v>3</v>
      </c>
      <c r="B216" s="162" t="s">
        <v>287</v>
      </c>
      <c r="C216" s="215" t="s">
        <v>115</v>
      </c>
      <c r="D216" s="260"/>
      <c r="E216" s="261"/>
      <c r="F216" s="264">
        <v>8</v>
      </c>
      <c r="G216" s="264"/>
      <c r="H216" s="155">
        <v>1</v>
      </c>
      <c r="I216" s="155"/>
    </row>
    <row r="217" spans="1:9" x14ac:dyDescent="0.2">
      <c r="A217" s="155">
        <v>4</v>
      </c>
      <c r="B217" s="155" t="s">
        <v>285</v>
      </c>
      <c r="C217" s="800" t="s">
        <v>254</v>
      </c>
      <c r="D217" s="801"/>
      <c r="E217" s="248"/>
      <c r="F217" s="155">
        <v>16</v>
      </c>
      <c r="G217" s="155"/>
      <c r="H217" s="155">
        <v>4</v>
      </c>
      <c r="I217" s="155"/>
    </row>
    <row r="218" spans="1:9" x14ac:dyDescent="0.2">
      <c r="A218" s="155">
        <v>5</v>
      </c>
      <c r="B218" s="155" t="s">
        <v>291</v>
      </c>
      <c r="C218" s="800" t="s">
        <v>110</v>
      </c>
      <c r="D218" s="801"/>
      <c r="E218" s="838"/>
      <c r="F218" s="155"/>
      <c r="G218" s="155">
        <v>18</v>
      </c>
      <c r="H218" s="155">
        <v>4</v>
      </c>
      <c r="I218" s="155"/>
    </row>
    <row r="219" spans="1:9" ht="24.95" customHeight="1" x14ac:dyDescent="0.2">
      <c r="A219" s="249">
        <v>6</v>
      </c>
      <c r="B219" s="249" t="s">
        <v>298</v>
      </c>
      <c r="C219" s="833" t="s">
        <v>295</v>
      </c>
      <c r="D219" s="834"/>
      <c r="E219" s="835"/>
      <c r="F219" s="249"/>
      <c r="G219" s="249"/>
      <c r="H219" s="249">
        <v>15</v>
      </c>
      <c r="I219" s="155"/>
    </row>
    <row r="220" spans="1:9" x14ac:dyDescent="0.2">
      <c r="A220" s="156" t="s">
        <v>150</v>
      </c>
      <c r="B220" s="148"/>
      <c r="C220" s="148"/>
      <c r="D220" s="148"/>
      <c r="E220" s="148"/>
      <c r="F220" s="149"/>
      <c r="G220" s="149"/>
      <c r="H220" s="155">
        <f>SUM(H214:H219)</f>
        <v>26</v>
      </c>
      <c r="I220" s="155"/>
    </row>
    <row r="223" spans="1:9" x14ac:dyDescent="0.2">
      <c r="H223">
        <f>H220+H181+H103+H85+H61+H45+H33+H19</f>
        <v>210</v>
      </c>
    </row>
  </sheetData>
  <mergeCells count="275">
    <mergeCell ref="A165:A166"/>
    <mergeCell ref="B165:B166"/>
    <mergeCell ref="D165:E165"/>
    <mergeCell ref="F165:F166"/>
    <mergeCell ref="D166:E166"/>
    <mergeCell ref="B175:B176"/>
    <mergeCell ref="F175:F176"/>
    <mergeCell ref="A162:A164"/>
    <mergeCell ref="B162:B164"/>
    <mergeCell ref="D162:E162"/>
    <mergeCell ref="F162:F164"/>
    <mergeCell ref="D163:E163"/>
    <mergeCell ref="D168:E168"/>
    <mergeCell ref="A171:A172"/>
    <mergeCell ref="B171:B172"/>
    <mergeCell ref="D171:E171"/>
    <mergeCell ref="F171:F172"/>
    <mergeCell ref="D170:E170"/>
    <mergeCell ref="A167:A168"/>
    <mergeCell ref="B167:B168"/>
    <mergeCell ref="A169:A170"/>
    <mergeCell ref="B169:B170"/>
    <mergeCell ref="D169:E169"/>
    <mergeCell ref="F169:F170"/>
    <mergeCell ref="A149:A150"/>
    <mergeCell ref="B149:B150"/>
    <mergeCell ref="F149:F150"/>
    <mergeCell ref="D151:E151"/>
    <mergeCell ref="F158:G158"/>
    <mergeCell ref="A157:G157"/>
    <mergeCell ref="A147:A148"/>
    <mergeCell ref="B147:B148"/>
    <mergeCell ref="F147:F148"/>
    <mergeCell ref="G147:G148"/>
    <mergeCell ref="A145:A146"/>
    <mergeCell ref="B145:B146"/>
    <mergeCell ref="D145:E145"/>
    <mergeCell ref="F145:F146"/>
    <mergeCell ref="D146:E146"/>
    <mergeCell ref="G149:G150"/>
    <mergeCell ref="M125:N125"/>
    <mergeCell ref="M128:N128"/>
    <mergeCell ref="A143:A144"/>
    <mergeCell ref="B143:B144"/>
    <mergeCell ref="D143:E143"/>
    <mergeCell ref="F143:F144"/>
    <mergeCell ref="D144:E144"/>
    <mergeCell ref="A141:A142"/>
    <mergeCell ref="B141:B142"/>
    <mergeCell ref="D141:E141"/>
    <mergeCell ref="G139:G140"/>
    <mergeCell ref="A139:A140"/>
    <mergeCell ref="B139:B140"/>
    <mergeCell ref="D139:E139"/>
    <mergeCell ref="F139:F140"/>
    <mergeCell ref="D140:E140"/>
    <mergeCell ref="F141:F142"/>
    <mergeCell ref="D142:E142"/>
    <mergeCell ref="D118:E118"/>
    <mergeCell ref="A119:A120"/>
    <mergeCell ref="B119:B120"/>
    <mergeCell ref="D119:E119"/>
    <mergeCell ref="D120:E120"/>
    <mergeCell ref="B117:B118"/>
    <mergeCell ref="F117:F118"/>
    <mergeCell ref="G117:G118"/>
    <mergeCell ref="D121:E121"/>
    <mergeCell ref="G141:G142"/>
    <mergeCell ref="G143:G144"/>
    <mergeCell ref="G145:G146"/>
    <mergeCell ref="D147:E147"/>
    <mergeCell ref="D148:E148"/>
    <mergeCell ref="D138:E138"/>
    <mergeCell ref="F133:G133"/>
    <mergeCell ref="D113:E113"/>
    <mergeCell ref="D137:E137"/>
    <mergeCell ref="D125:E125"/>
    <mergeCell ref="C127:D127"/>
    <mergeCell ref="C128:D128"/>
    <mergeCell ref="A131:G131"/>
    <mergeCell ref="A136:A138"/>
    <mergeCell ref="B136:B138"/>
    <mergeCell ref="D136:E136"/>
    <mergeCell ref="F136:F138"/>
    <mergeCell ref="G136:G138"/>
    <mergeCell ref="A123:A124"/>
    <mergeCell ref="F123:F124"/>
    <mergeCell ref="G123:G124"/>
    <mergeCell ref="A117:A118"/>
    <mergeCell ref="B121:B122"/>
    <mergeCell ref="A121:A122"/>
    <mergeCell ref="I82:I83"/>
    <mergeCell ref="F63:G63"/>
    <mergeCell ref="G95:G96"/>
    <mergeCell ref="C107:E107"/>
    <mergeCell ref="F107:G107"/>
    <mergeCell ref="F132:G132"/>
    <mergeCell ref="C133:E133"/>
    <mergeCell ref="B77:B79"/>
    <mergeCell ref="H77:H79"/>
    <mergeCell ref="C64:E64"/>
    <mergeCell ref="F64:G64"/>
    <mergeCell ref="C69:E69"/>
    <mergeCell ref="D77:E77"/>
    <mergeCell ref="D78:E78"/>
    <mergeCell ref="D79:E79"/>
    <mergeCell ref="B113:B114"/>
    <mergeCell ref="B110:B112"/>
    <mergeCell ref="B123:B124"/>
    <mergeCell ref="G121:G122"/>
    <mergeCell ref="A105:G105"/>
    <mergeCell ref="A110:A112"/>
    <mergeCell ref="F95:F96"/>
    <mergeCell ref="G113:G114"/>
    <mergeCell ref="D112:E112"/>
    <mergeCell ref="C82:C83"/>
    <mergeCell ref="F22:G22"/>
    <mergeCell ref="F35:G35"/>
    <mergeCell ref="C36:E36"/>
    <mergeCell ref="F36:G36"/>
    <mergeCell ref="C40:E40"/>
    <mergeCell ref="F47:G47"/>
    <mergeCell ref="B95:B96"/>
    <mergeCell ref="A95:A96"/>
    <mergeCell ref="C60:E60"/>
    <mergeCell ref="C25:E25"/>
    <mergeCell ref="A77:A79"/>
    <mergeCell ref="B82:B83"/>
    <mergeCell ref="B80:B81"/>
    <mergeCell ref="A82:A83"/>
    <mergeCell ref="A80:A81"/>
    <mergeCell ref="C48:E48"/>
    <mergeCell ref="F48:G48"/>
    <mergeCell ref="C62:I62"/>
    <mergeCell ref="I77:I79"/>
    <mergeCell ref="H95:H96"/>
    <mergeCell ref="H80:H81"/>
    <mergeCell ref="I80:I81"/>
    <mergeCell ref="H82:H83"/>
    <mergeCell ref="I95:I96"/>
    <mergeCell ref="I100:I101"/>
    <mergeCell ref="I117:I118"/>
    <mergeCell ref="F7:G7"/>
    <mergeCell ref="C8:E8"/>
    <mergeCell ref="F8:G8"/>
    <mergeCell ref="C12:E12"/>
    <mergeCell ref="F21:G21"/>
    <mergeCell ref="C22:E22"/>
    <mergeCell ref="D97:E97"/>
    <mergeCell ref="C88:E88"/>
    <mergeCell ref="F88:G88"/>
    <mergeCell ref="F77:F79"/>
    <mergeCell ref="F87:G87"/>
    <mergeCell ref="G77:G79"/>
    <mergeCell ref="D80:E80"/>
    <mergeCell ref="D84:E84"/>
    <mergeCell ref="D81:E81"/>
    <mergeCell ref="G82:G83"/>
    <mergeCell ref="D82:E82"/>
    <mergeCell ref="D83:E83"/>
    <mergeCell ref="F82:F83"/>
    <mergeCell ref="F80:F81"/>
    <mergeCell ref="G80:G81"/>
    <mergeCell ref="C102:E102"/>
    <mergeCell ref="G100:G101"/>
    <mergeCell ref="B115:B116"/>
    <mergeCell ref="B100:B101"/>
    <mergeCell ref="A115:A116"/>
    <mergeCell ref="G110:G112"/>
    <mergeCell ref="I121:I122"/>
    <mergeCell ref="H123:H124"/>
    <mergeCell ref="I123:I124"/>
    <mergeCell ref="I119:I120"/>
    <mergeCell ref="I113:I114"/>
    <mergeCell ref="H115:H116"/>
    <mergeCell ref="I115:I116"/>
    <mergeCell ref="H117:H118"/>
    <mergeCell ref="H110:H112"/>
    <mergeCell ref="I110:I112"/>
    <mergeCell ref="A100:A101"/>
    <mergeCell ref="A113:A114"/>
    <mergeCell ref="F113:F114"/>
    <mergeCell ref="D122:E122"/>
    <mergeCell ref="F121:F122"/>
    <mergeCell ref="F119:F120"/>
    <mergeCell ref="G119:G120"/>
    <mergeCell ref="D117:E117"/>
    <mergeCell ref="H136:H138"/>
    <mergeCell ref="I136:I138"/>
    <mergeCell ref="H119:H120"/>
    <mergeCell ref="I139:I140"/>
    <mergeCell ref="I141:I142"/>
    <mergeCell ref="H143:H144"/>
    <mergeCell ref="I143:I144"/>
    <mergeCell ref="I171:I172"/>
    <mergeCell ref="H147:H148"/>
    <mergeCell ref="I147:I148"/>
    <mergeCell ref="H149:H150"/>
    <mergeCell ref="H145:H146"/>
    <mergeCell ref="I167:I168"/>
    <mergeCell ref="H169:H170"/>
    <mergeCell ref="I169:I170"/>
    <mergeCell ref="I149:I150"/>
    <mergeCell ref="H162:H164"/>
    <mergeCell ref="I162:I164"/>
    <mergeCell ref="I165:I166"/>
    <mergeCell ref="H167:H168"/>
    <mergeCell ref="I145:I146"/>
    <mergeCell ref="H165:H166"/>
    <mergeCell ref="C219:E219"/>
    <mergeCell ref="D177:E177"/>
    <mergeCell ref="C193:E193"/>
    <mergeCell ref="C159:E159"/>
    <mergeCell ref="C218:E218"/>
    <mergeCell ref="F159:G159"/>
    <mergeCell ref="G162:G164"/>
    <mergeCell ref="D164:E164"/>
    <mergeCell ref="G165:G166"/>
    <mergeCell ref="C206:E206"/>
    <mergeCell ref="C214:E214"/>
    <mergeCell ref="G167:G168"/>
    <mergeCell ref="G173:G174"/>
    <mergeCell ref="G171:G172"/>
    <mergeCell ref="G175:G176"/>
    <mergeCell ref="G169:G170"/>
    <mergeCell ref="D167:E167"/>
    <mergeCell ref="F167:F168"/>
    <mergeCell ref="F173:F174"/>
    <mergeCell ref="D172:E172"/>
    <mergeCell ref="C59:E59"/>
    <mergeCell ref="C74:E74"/>
    <mergeCell ref="H141:H142"/>
    <mergeCell ref="H100:H101"/>
    <mergeCell ref="F100:F101"/>
    <mergeCell ref="F106:G106"/>
    <mergeCell ref="C188:E188"/>
    <mergeCell ref="C201:E201"/>
    <mergeCell ref="H171:H172"/>
    <mergeCell ref="H139:H140"/>
    <mergeCell ref="H113:H114"/>
    <mergeCell ref="H121:H122"/>
    <mergeCell ref="F110:F112"/>
    <mergeCell ref="D111:E111"/>
    <mergeCell ref="D115:E115"/>
    <mergeCell ref="D116:E116"/>
    <mergeCell ref="F115:F116"/>
    <mergeCell ref="G115:G116"/>
    <mergeCell ref="D99:E99"/>
    <mergeCell ref="D101:E101"/>
    <mergeCell ref="D98:E98"/>
    <mergeCell ref="D114:E114"/>
    <mergeCell ref="D110:E110"/>
    <mergeCell ref="H173:H174"/>
    <mergeCell ref="I173:I174"/>
    <mergeCell ref="C217:D217"/>
    <mergeCell ref="C205:E205"/>
    <mergeCell ref="H175:H176"/>
    <mergeCell ref="I175:I176"/>
    <mergeCell ref="F197:G197"/>
    <mergeCell ref="F210:G210"/>
    <mergeCell ref="C211:E211"/>
    <mergeCell ref="F211:G211"/>
    <mergeCell ref="C198:E198"/>
    <mergeCell ref="F198:G198"/>
    <mergeCell ref="C180:D180"/>
    <mergeCell ref="F184:G184"/>
    <mergeCell ref="C185:E185"/>
    <mergeCell ref="F185:G185"/>
    <mergeCell ref="C192:E192"/>
    <mergeCell ref="A183:G183"/>
    <mergeCell ref="A196:G196"/>
    <mergeCell ref="A209:G209"/>
    <mergeCell ref="A173:A174"/>
    <mergeCell ref="B173:B174"/>
    <mergeCell ref="A175:A176"/>
  </mergeCells>
  <phoneticPr fontId="0" type="noConversion"/>
  <pageMargins left="0.78740157480314965" right="0.59055118110236227" top="0.98425196850393704" bottom="0.78740157480314965" header="0.51181102362204722" footer="0.51181102362204722"/>
  <pageSetup paperSize="9" scale="90" orientation="portrait" r:id="rId1"/>
  <headerFooter alignWithMargins="0"/>
  <rowBreaks count="4" manualBreakCount="4">
    <brk id="46" max="8" man="1"/>
    <brk id="86" max="8" man="1"/>
    <brk id="130" max="8" man="1"/>
    <brk id="18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studia niest I st pl VII</vt:lpstr>
      <vt:lpstr>ECTS st I stop.</vt:lpstr>
      <vt:lpstr>'ECTS st I stop.'!Obszar_wydruku</vt:lpstr>
      <vt:lpstr>'studia niest I st pl VII'!Obszar_wydruku</vt:lpstr>
    </vt:vector>
  </TitlesOfParts>
  <Company>ATR - Bydgoszcz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Tomek</cp:lastModifiedBy>
  <cp:lastPrinted>2019-02-19T19:14:07Z</cp:lastPrinted>
  <dcterms:created xsi:type="dcterms:W3CDTF">2005-11-04T08:43:51Z</dcterms:created>
  <dcterms:modified xsi:type="dcterms:W3CDTF">2019-03-28T18:25:41Z</dcterms:modified>
</cp:coreProperties>
</file>