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696" yWindow="888" windowWidth="23256" windowHeight="13176" tabRatio="781"/>
  </bookViews>
  <sheets>
    <sheet name="NOWY II st. plan VIII" sheetId="30" r:id="rId1"/>
    <sheet name="ECTS" sheetId="9" r:id="rId2"/>
    <sheet name="ECTS kierunkowe" sheetId="15" state="hidden" r:id="rId3"/>
    <sheet name="ECTS DUL,BEA" sheetId="32" state="hidden" r:id="rId4"/>
    <sheet name="ECTS KBI" sheetId="33" state="hidden" r:id="rId5"/>
    <sheet name="ECTS Mosty" sheetId="34" state="hidden" r:id="rId6"/>
    <sheet name="ECTS BN" sheetId="35" state="hidden" r:id="rId7"/>
  </sheets>
  <definedNames>
    <definedName name="_xlnm.Print_Area" localSheetId="1">ECTS!$A$1:$I$158</definedName>
    <definedName name="_xlnm.Print_Area" localSheetId="0">'NOWY II st. plan VIII'!$A$3:$AA$327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7" i="9" l="1"/>
  <c r="G84" i="9" l="1"/>
  <c r="G140" i="9"/>
  <c r="G127" i="9"/>
  <c r="F127" i="9"/>
  <c r="AA307" i="30" l="1"/>
  <c r="Z307" i="30"/>
  <c r="Z312" i="30" s="1"/>
  <c r="Y307" i="30"/>
  <c r="Y312" i="30" s="1"/>
  <c r="X307" i="30"/>
  <c r="X312" i="30" s="1"/>
  <c r="W307" i="30"/>
  <c r="W312" i="30" s="1"/>
  <c r="V307" i="30"/>
  <c r="V312" i="30" s="1"/>
  <c r="U307" i="30"/>
  <c r="U312" i="30" s="1"/>
  <c r="T307" i="30"/>
  <c r="S307" i="30"/>
  <c r="S312" i="30" s="1"/>
  <c r="R307" i="30"/>
  <c r="R312" i="30" s="1"/>
  <c r="Q307" i="30"/>
  <c r="Q312" i="30" s="1"/>
  <c r="P307" i="30"/>
  <c r="O307" i="30"/>
  <c r="N307" i="30"/>
  <c r="M307" i="30"/>
  <c r="L307" i="30"/>
  <c r="F307" i="30"/>
  <c r="E307" i="30"/>
  <c r="D307" i="30"/>
  <c r="K305" i="30"/>
  <c r="J305" i="30"/>
  <c r="I305" i="30"/>
  <c r="H305" i="30"/>
  <c r="G305" i="30"/>
  <c r="K304" i="30"/>
  <c r="J304" i="30"/>
  <c r="I304" i="30"/>
  <c r="H304" i="30"/>
  <c r="G304" i="30" s="1"/>
  <c r="K303" i="30"/>
  <c r="J303" i="30"/>
  <c r="I303" i="30"/>
  <c r="H303" i="30"/>
  <c r="K302" i="30"/>
  <c r="J302" i="30"/>
  <c r="I302" i="30"/>
  <c r="H302" i="30"/>
  <c r="K301" i="30"/>
  <c r="J301" i="30"/>
  <c r="I301" i="30"/>
  <c r="H301" i="30"/>
  <c r="G301" i="30" s="1"/>
  <c r="K300" i="30"/>
  <c r="J300" i="30"/>
  <c r="I300" i="30"/>
  <c r="H300" i="30"/>
  <c r="K299" i="30"/>
  <c r="J299" i="30"/>
  <c r="I299" i="30"/>
  <c r="H299" i="30"/>
  <c r="G299" i="30" s="1"/>
  <c r="K298" i="30"/>
  <c r="J298" i="30"/>
  <c r="I298" i="30"/>
  <c r="H298" i="30"/>
  <c r="K297" i="30"/>
  <c r="J297" i="30"/>
  <c r="I297" i="30"/>
  <c r="H297" i="30"/>
  <c r="G297" i="30" s="1"/>
  <c r="K296" i="30"/>
  <c r="J296" i="30"/>
  <c r="I296" i="30"/>
  <c r="H296" i="30"/>
  <c r="G296" i="30" s="1"/>
  <c r="K295" i="30"/>
  <c r="J295" i="30"/>
  <c r="I295" i="30"/>
  <c r="H295" i="30"/>
  <c r="K294" i="30"/>
  <c r="J294" i="30"/>
  <c r="I294" i="30"/>
  <c r="H294" i="30"/>
  <c r="K293" i="30"/>
  <c r="J293" i="30"/>
  <c r="I293" i="30"/>
  <c r="H293" i="30"/>
  <c r="G293" i="30" s="1"/>
  <c r="K292" i="30"/>
  <c r="J292" i="30"/>
  <c r="I292" i="30"/>
  <c r="H292" i="30"/>
  <c r="K291" i="30"/>
  <c r="J291" i="30"/>
  <c r="I291" i="30"/>
  <c r="H291" i="30"/>
  <c r="K290" i="30"/>
  <c r="J290" i="30"/>
  <c r="I290" i="30"/>
  <c r="H290" i="30"/>
  <c r="A276" i="30"/>
  <c r="D274" i="30"/>
  <c r="AA253" i="30"/>
  <c r="AA258" i="30" s="1"/>
  <c r="Z253" i="30"/>
  <c r="Z258" i="30" s="1"/>
  <c r="Y253" i="30"/>
  <c r="Y258" i="30" s="1"/>
  <c r="X253" i="30"/>
  <c r="X254" i="30" s="1"/>
  <c r="W253" i="30"/>
  <c r="W258" i="30" s="1"/>
  <c r="V253" i="30"/>
  <c r="V258" i="30" s="1"/>
  <c r="U253" i="30"/>
  <c r="U258" i="30" s="1"/>
  <c r="T253" i="30"/>
  <c r="T254" i="30" s="1"/>
  <c r="S253" i="30"/>
  <c r="S258" i="30" s="1"/>
  <c r="R253" i="30"/>
  <c r="R258" i="30" s="1"/>
  <c r="Q253" i="30"/>
  <c r="Q258" i="30" s="1"/>
  <c r="P253" i="30"/>
  <c r="P254" i="30" s="1"/>
  <c r="O253" i="30"/>
  <c r="N253" i="30"/>
  <c r="M253" i="30"/>
  <c r="L253" i="30"/>
  <c r="L254" i="30" s="1"/>
  <c r="F253" i="30"/>
  <c r="E253" i="30"/>
  <c r="D253" i="30"/>
  <c r="K251" i="30"/>
  <c r="J251" i="30"/>
  <c r="I251" i="30"/>
  <c r="H251" i="30"/>
  <c r="K250" i="30"/>
  <c r="J250" i="30"/>
  <c r="I250" i="30"/>
  <c r="H250" i="30"/>
  <c r="K249" i="30"/>
  <c r="J249" i="30"/>
  <c r="I249" i="30"/>
  <c r="H249" i="30"/>
  <c r="K248" i="30"/>
  <c r="J248" i="30"/>
  <c r="I248" i="30"/>
  <c r="H248" i="30"/>
  <c r="K247" i="30"/>
  <c r="J247" i="30"/>
  <c r="I247" i="30"/>
  <c r="H247" i="30"/>
  <c r="K246" i="30"/>
  <c r="J246" i="30"/>
  <c r="I246" i="30"/>
  <c r="H246" i="30"/>
  <c r="K245" i="30"/>
  <c r="J245" i="30"/>
  <c r="I245" i="30"/>
  <c r="H245" i="30"/>
  <c r="K244" i="30"/>
  <c r="J244" i="30"/>
  <c r="I244" i="30"/>
  <c r="H244" i="30"/>
  <c r="K243" i="30"/>
  <c r="J243" i="30"/>
  <c r="I243" i="30"/>
  <c r="H243" i="30"/>
  <c r="K242" i="30"/>
  <c r="J242" i="30"/>
  <c r="I242" i="30"/>
  <c r="H242" i="30"/>
  <c r="K241" i="30"/>
  <c r="J241" i="30"/>
  <c r="I241" i="30"/>
  <c r="H241" i="30"/>
  <c r="K240" i="30"/>
  <c r="J240" i="30"/>
  <c r="I240" i="30"/>
  <c r="H240" i="30"/>
  <c r="I239" i="30"/>
  <c r="H239" i="30"/>
  <c r="K238" i="30"/>
  <c r="J238" i="30"/>
  <c r="I238" i="30"/>
  <c r="H238" i="30"/>
  <c r="K237" i="30"/>
  <c r="J237" i="30"/>
  <c r="I237" i="30"/>
  <c r="H237" i="30"/>
  <c r="A223" i="30"/>
  <c r="D221" i="30"/>
  <c r="L209" i="30"/>
  <c r="AC209" i="30" s="1"/>
  <c r="L208" i="30"/>
  <c r="L261" i="30" s="1"/>
  <c r="L315" i="30" s="1"/>
  <c r="AC315" i="30" s="1"/>
  <c r="L207" i="30"/>
  <c r="AC207" i="30" s="1"/>
  <c r="AA200" i="30"/>
  <c r="AA205" i="30" s="1"/>
  <c r="Z200" i="30"/>
  <c r="Z205" i="30" s="1"/>
  <c r="Y200" i="30"/>
  <c r="Y205" i="30" s="1"/>
  <c r="X200" i="30"/>
  <c r="X205" i="30" s="1"/>
  <c r="W200" i="30"/>
  <c r="W205" i="30" s="1"/>
  <c r="V200" i="30"/>
  <c r="V205" i="30" s="1"/>
  <c r="U200" i="30"/>
  <c r="U205" i="30" s="1"/>
  <c r="T200" i="30"/>
  <c r="T205" i="30" s="1"/>
  <c r="S200" i="30"/>
  <c r="S205" i="30" s="1"/>
  <c r="R200" i="30"/>
  <c r="R205" i="30" s="1"/>
  <c r="Q200" i="30"/>
  <c r="Q205" i="30" s="1"/>
  <c r="P200" i="30"/>
  <c r="P205" i="30" s="1"/>
  <c r="O200" i="30"/>
  <c r="N200" i="30"/>
  <c r="M200" i="30"/>
  <c r="L200" i="30"/>
  <c r="L201" i="30" s="1"/>
  <c r="F200" i="30"/>
  <c r="E200" i="30"/>
  <c r="D200" i="30"/>
  <c r="K198" i="30"/>
  <c r="J198" i="30"/>
  <c r="I198" i="30"/>
  <c r="H198" i="30"/>
  <c r="K197" i="30"/>
  <c r="J197" i="30"/>
  <c r="I197" i="30"/>
  <c r="H197" i="30"/>
  <c r="K196" i="30"/>
  <c r="J196" i="30"/>
  <c r="I196" i="30"/>
  <c r="H196" i="30"/>
  <c r="K195" i="30"/>
  <c r="J195" i="30"/>
  <c r="I195" i="30"/>
  <c r="H195" i="30"/>
  <c r="K194" i="30"/>
  <c r="J194" i="30"/>
  <c r="I194" i="30"/>
  <c r="H194" i="30"/>
  <c r="K193" i="30"/>
  <c r="J193" i="30"/>
  <c r="I193" i="30"/>
  <c r="H193" i="30"/>
  <c r="K192" i="30"/>
  <c r="J192" i="30"/>
  <c r="I192" i="30"/>
  <c r="H192" i="30"/>
  <c r="K191" i="30"/>
  <c r="J191" i="30"/>
  <c r="I191" i="30"/>
  <c r="H191" i="30"/>
  <c r="K190" i="30"/>
  <c r="J190" i="30"/>
  <c r="I190" i="30"/>
  <c r="H190" i="30"/>
  <c r="K189" i="30"/>
  <c r="J189" i="30"/>
  <c r="I189" i="30"/>
  <c r="H189" i="30"/>
  <c r="K188" i="30"/>
  <c r="J188" i="30"/>
  <c r="I188" i="30"/>
  <c r="H188" i="30"/>
  <c r="K187" i="30"/>
  <c r="J187" i="30"/>
  <c r="I187" i="30"/>
  <c r="H187" i="30"/>
  <c r="K186" i="30"/>
  <c r="J186" i="30"/>
  <c r="I186" i="30"/>
  <c r="H186" i="30"/>
  <c r="I185" i="30"/>
  <c r="H185" i="30"/>
  <c r="K184" i="30"/>
  <c r="J184" i="30"/>
  <c r="I184" i="30"/>
  <c r="H184" i="30"/>
  <c r="K183" i="30"/>
  <c r="J183" i="30"/>
  <c r="I183" i="30"/>
  <c r="H183" i="30"/>
  <c r="K182" i="30"/>
  <c r="J182" i="30"/>
  <c r="I182" i="30"/>
  <c r="H182" i="30"/>
  <c r="I181" i="30"/>
  <c r="I200" i="30" s="1"/>
  <c r="H181" i="30"/>
  <c r="A168" i="30"/>
  <c r="D166" i="30"/>
  <c r="L154" i="30"/>
  <c r="AC154" i="30" s="1"/>
  <c r="L153" i="30"/>
  <c r="AC153" i="30" s="1"/>
  <c r="L152" i="30"/>
  <c r="AC152" i="30" s="1"/>
  <c r="AA145" i="30"/>
  <c r="Z145" i="30"/>
  <c r="Y145" i="30"/>
  <c r="X145" i="30"/>
  <c r="W145" i="30"/>
  <c r="V145" i="30"/>
  <c r="U145" i="30"/>
  <c r="T145" i="30"/>
  <c r="S145" i="30"/>
  <c r="R145" i="30"/>
  <c r="Q145" i="30"/>
  <c r="P145" i="30"/>
  <c r="O145" i="30"/>
  <c r="N145" i="30"/>
  <c r="M145" i="30"/>
  <c r="L145" i="30"/>
  <c r="L146" i="30" s="1"/>
  <c r="F145" i="30"/>
  <c r="E145" i="30"/>
  <c r="D145" i="30"/>
  <c r="H143" i="30"/>
  <c r="G143" i="30" s="1"/>
  <c r="H142" i="30"/>
  <c r="G142" i="30"/>
  <c r="K141" i="30"/>
  <c r="J141" i="30"/>
  <c r="I141" i="30"/>
  <c r="H141" i="30"/>
  <c r="G141" i="30" s="1"/>
  <c r="K140" i="30"/>
  <c r="J140" i="30"/>
  <c r="I140" i="30"/>
  <c r="H140" i="30"/>
  <c r="K139" i="30"/>
  <c r="J139" i="30"/>
  <c r="I139" i="30"/>
  <c r="H139" i="30"/>
  <c r="K138" i="30"/>
  <c r="J138" i="30"/>
  <c r="I138" i="30"/>
  <c r="H138" i="30"/>
  <c r="G138" i="30" s="1"/>
  <c r="K137" i="30"/>
  <c r="J137" i="30"/>
  <c r="I137" i="30"/>
  <c r="H137" i="30"/>
  <c r="G137" i="30" s="1"/>
  <c r="K136" i="30"/>
  <c r="J136" i="30"/>
  <c r="I136" i="30"/>
  <c r="H136" i="30"/>
  <c r="K135" i="30"/>
  <c r="J135" i="30"/>
  <c r="I135" i="30"/>
  <c r="H135" i="30"/>
  <c r="K134" i="30"/>
  <c r="J134" i="30"/>
  <c r="I134" i="30"/>
  <c r="H134" i="30"/>
  <c r="G134" i="30" s="1"/>
  <c r="K133" i="30"/>
  <c r="J133" i="30"/>
  <c r="I133" i="30"/>
  <c r="H133" i="30"/>
  <c r="K132" i="30"/>
  <c r="J132" i="30"/>
  <c r="I132" i="30"/>
  <c r="H132" i="30"/>
  <c r="K131" i="30"/>
  <c r="J131" i="30"/>
  <c r="I131" i="30"/>
  <c r="H131" i="30"/>
  <c r="K130" i="30"/>
  <c r="J130" i="30"/>
  <c r="I130" i="30"/>
  <c r="H130" i="30"/>
  <c r="K129" i="30"/>
  <c r="J129" i="30"/>
  <c r="I129" i="30"/>
  <c r="H129" i="30"/>
  <c r="K128" i="30"/>
  <c r="J128" i="30"/>
  <c r="I128" i="30"/>
  <c r="H128" i="30"/>
  <c r="K127" i="30"/>
  <c r="K145" i="30" s="1"/>
  <c r="J127" i="30"/>
  <c r="I127" i="30"/>
  <c r="I145" i="30" s="1"/>
  <c r="H127" i="30"/>
  <c r="H117" i="30"/>
  <c r="H116" i="30"/>
  <c r="H115" i="30"/>
  <c r="H114" i="30"/>
  <c r="A113" i="30"/>
  <c r="D111" i="30"/>
  <c r="AC99" i="30"/>
  <c r="AC98" i="30"/>
  <c r="AC97" i="30"/>
  <c r="AA90" i="30"/>
  <c r="AA150" i="30" s="1"/>
  <c r="Z90" i="30"/>
  <c r="Z150" i="30" s="1"/>
  <c r="Y90" i="30"/>
  <c r="Y150" i="30" s="1"/>
  <c r="X90" i="30"/>
  <c r="X91" i="30" s="1"/>
  <c r="W90" i="30"/>
  <c r="V90" i="30"/>
  <c r="V150" i="30" s="1"/>
  <c r="U90" i="30"/>
  <c r="U150" i="30" s="1"/>
  <c r="T90" i="30"/>
  <c r="T91" i="30" s="1"/>
  <c r="S90" i="30"/>
  <c r="S150" i="30" s="1"/>
  <c r="R90" i="30"/>
  <c r="R150" i="30" s="1"/>
  <c r="Q90" i="30"/>
  <c r="Q150" i="30" s="1"/>
  <c r="P90" i="30"/>
  <c r="P150" i="30" s="1"/>
  <c r="O90" i="30"/>
  <c r="N90" i="30"/>
  <c r="N150" i="30" s="1"/>
  <c r="N205" i="30" s="1"/>
  <c r="N258" i="30" s="1"/>
  <c r="N312" i="30" s="1"/>
  <c r="M90" i="30"/>
  <c r="L90" i="30"/>
  <c r="L91" i="30" s="1"/>
  <c r="F90" i="30"/>
  <c r="E90" i="30"/>
  <c r="D90" i="30"/>
  <c r="K88" i="30"/>
  <c r="J88" i="30"/>
  <c r="I88" i="30"/>
  <c r="H88" i="30"/>
  <c r="K87" i="30"/>
  <c r="J87" i="30"/>
  <c r="I87" i="30"/>
  <c r="G87" i="30" s="1"/>
  <c r="H87" i="30"/>
  <c r="K86" i="30"/>
  <c r="J86" i="30"/>
  <c r="I86" i="30"/>
  <c r="H86" i="30"/>
  <c r="G86" i="30"/>
  <c r="K85" i="30"/>
  <c r="J85" i="30"/>
  <c r="I85" i="30"/>
  <c r="H85" i="30"/>
  <c r="G85" i="30" s="1"/>
  <c r="K84" i="30"/>
  <c r="J84" i="30"/>
  <c r="I84" i="30"/>
  <c r="H84" i="30"/>
  <c r="K83" i="30"/>
  <c r="J83" i="30"/>
  <c r="I83" i="30"/>
  <c r="H83" i="30"/>
  <c r="K82" i="30"/>
  <c r="J82" i="30"/>
  <c r="I82" i="30"/>
  <c r="H82" i="30"/>
  <c r="J81" i="30"/>
  <c r="I81" i="30"/>
  <c r="I80" i="30"/>
  <c r="H80" i="30"/>
  <c r="J79" i="30"/>
  <c r="I79" i="30"/>
  <c r="H67" i="30"/>
  <c r="H66" i="30"/>
  <c r="H64" i="30"/>
  <c r="A63" i="30"/>
  <c r="D61" i="30"/>
  <c r="AC49" i="30"/>
  <c r="AC48" i="30"/>
  <c r="AC47" i="30"/>
  <c r="AA40" i="30"/>
  <c r="AA95" i="30" s="1"/>
  <c r="Z40" i="30"/>
  <c r="Z45" i="30" s="1"/>
  <c r="Y40" i="30"/>
  <c r="Y95" i="30" s="1"/>
  <c r="X40" i="30"/>
  <c r="X95" i="30" s="1"/>
  <c r="W40" i="30"/>
  <c r="W95" i="30" s="1"/>
  <c r="V40" i="30"/>
  <c r="V45" i="30" s="1"/>
  <c r="U40" i="30"/>
  <c r="U95" i="30" s="1"/>
  <c r="T40" i="30"/>
  <c r="T45" i="30" s="1"/>
  <c r="S40" i="30"/>
  <c r="S95" i="30" s="1"/>
  <c r="R40" i="30"/>
  <c r="R45" i="30" s="1"/>
  <c r="Q40" i="30"/>
  <c r="Q45" i="30" s="1"/>
  <c r="P40" i="30"/>
  <c r="O40" i="30"/>
  <c r="N40" i="30"/>
  <c r="N45" i="30" s="1"/>
  <c r="M40" i="30"/>
  <c r="M150" i="30" s="1"/>
  <c r="M205" i="30" s="1"/>
  <c r="M258" i="30" s="1"/>
  <c r="M312" i="30" s="1"/>
  <c r="L40" i="30"/>
  <c r="L45" i="30" s="1"/>
  <c r="F40" i="30"/>
  <c r="F95" i="30" s="1"/>
  <c r="E40" i="30"/>
  <c r="E45" i="30" s="1"/>
  <c r="D40" i="30"/>
  <c r="D95" i="30" s="1"/>
  <c r="D205" i="30" s="1"/>
  <c r="K38" i="30"/>
  <c r="K40" i="30" s="1"/>
  <c r="J38" i="30"/>
  <c r="J40" i="30" s="1"/>
  <c r="I38" i="30"/>
  <c r="I40" i="30" s="1"/>
  <c r="H38" i="30"/>
  <c r="H40" i="30" s="1"/>
  <c r="H26" i="30"/>
  <c r="H172" i="30" s="1"/>
  <c r="H25" i="30"/>
  <c r="H171" i="30" s="1"/>
  <c r="H24" i="30"/>
  <c r="H65" i="30" s="1"/>
  <c r="H23" i="30"/>
  <c r="G129" i="30" l="1"/>
  <c r="G130" i="30"/>
  <c r="G133" i="30"/>
  <c r="G183" i="30"/>
  <c r="G187" i="30"/>
  <c r="G191" i="30"/>
  <c r="G195" i="30"/>
  <c r="G198" i="30"/>
  <c r="G240" i="30"/>
  <c r="G243" i="30"/>
  <c r="G244" i="30"/>
  <c r="G248" i="30"/>
  <c r="G251" i="30"/>
  <c r="G135" i="30"/>
  <c r="G190" i="30"/>
  <c r="X146" i="30"/>
  <c r="G246" i="30"/>
  <c r="E95" i="30"/>
  <c r="E205" i="30" s="1"/>
  <c r="M45" i="30"/>
  <c r="U45" i="30"/>
  <c r="X45" i="30"/>
  <c r="H90" i="30"/>
  <c r="H150" i="30" s="1"/>
  <c r="P151" i="30"/>
  <c r="G184" i="30"/>
  <c r="G186" i="30"/>
  <c r="G192" i="30"/>
  <c r="G194" i="30"/>
  <c r="AC208" i="30"/>
  <c r="G239" i="30"/>
  <c r="G242" i="30"/>
  <c r="G245" i="30"/>
  <c r="G247" i="30"/>
  <c r="G250" i="30"/>
  <c r="T258" i="30"/>
  <c r="K307" i="30"/>
  <c r="G295" i="30"/>
  <c r="G298" i="30"/>
  <c r="G300" i="30"/>
  <c r="X308" i="30"/>
  <c r="P41" i="30"/>
  <c r="S45" i="30"/>
  <c r="W45" i="30"/>
  <c r="T46" i="30" s="1"/>
  <c r="AA45" i="30"/>
  <c r="G80" i="30"/>
  <c r="J90" i="30"/>
  <c r="H145" i="30"/>
  <c r="G131" i="30"/>
  <c r="G139" i="30"/>
  <c r="W150" i="30"/>
  <c r="G182" i="30"/>
  <c r="G188" i="30"/>
  <c r="G196" i="30"/>
  <c r="G241" i="30"/>
  <c r="G249" i="30"/>
  <c r="X258" i="30"/>
  <c r="G291" i="30"/>
  <c r="G294" i="30"/>
  <c r="G302" i="30"/>
  <c r="P206" i="30"/>
  <c r="G83" i="30"/>
  <c r="O150" i="30"/>
  <c r="O205" i="30" s="1"/>
  <c r="O258" i="30" s="1"/>
  <c r="O312" i="30" s="1"/>
  <c r="O95" i="30"/>
  <c r="J45" i="30"/>
  <c r="J95" i="30"/>
  <c r="I45" i="30"/>
  <c r="K45" i="30"/>
  <c r="H95" i="30"/>
  <c r="H45" i="30"/>
  <c r="Z95" i="30"/>
  <c r="X96" i="30" s="1"/>
  <c r="X206" i="30"/>
  <c r="J253" i="30"/>
  <c r="J258" i="30" s="1"/>
  <c r="G237" i="30"/>
  <c r="H253" i="30"/>
  <c r="H258" i="30" s="1"/>
  <c r="J307" i="30"/>
  <c r="J312" i="30" s="1"/>
  <c r="G290" i="30"/>
  <c r="H169" i="30"/>
  <c r="H277" i="30"/>
  <c r="H224" i="30"/>
  <c r="G38" i="30"/>
  <c r="G40" i="30" s="1"/>
  <c r="D45" i="30"/>
  <c r="O45" i="30"/>
  <c r="L46" i="30" s="1"/>
  <c r="Y45" i="30"/>
  <c r="X46" i="30" s="1"/>
  <c r="G82" i="30"/>
  <c r="K90" i="30"/>
  <c r="K150" i="30" s="1"/>
  <c r="P91" i="30"/>
  <c r="L95" i="30"/>
  <c r="Q95" i="30"/>
  <c r="V95" i="30"/>
  <c r="J145" i="30"/>
  <c r="J150" i="30" s="1"/>
  <c r="G132" i="30"/>
  <c r="G140" i="30"/>
  <c r="D150" i="30"/>
  <c r="L150" i="30"/>
  <c r="T150" i="30"/>
  <c r="T151" i="30" s="1"/>
  <c r="G181" i="30"/>
  <c r="G189" i="30"/>
  <c r="G197" i="30"/>
  <c r="T201" i="30"/>
  <c r="X201" i="30"/>
  <c r="H227" i="30"/>
  <c r="K253" i="30"/>
  <c r="P258" i="30"/>
  <c r="P259" i="30" s="1"/>
  <c r="H280" i="30"/>
  <c r="G303" i="30"/>
  <c r="AA312" i="30"/>
  <c r="X313" i="30" s="1"/>
  <c r="F312" i="30"/>
  <c r="F150" i="30"/>
  <c r="F45" i="30"/>
  <c r="F258" i="30"/>
  <c r="F205" i="30"/>
  <c r="P95" i="30"/>
  <c r="H170" i="30"/>
  <c r="H278" i="30"/>
  <c r="H225" i="30"/>
  <c r="T41" i="30"/>
  <c r="L41" i="30"/>
  <c r="P45" i="30"/>
  <c r="P46" i="30" s="1"/>
  <c r="G81" i="30"/>
  <c r="G88" i="30"/>
  <c r="I90" i="30"/>
  <c r="I150" i="30" s="1"/>
  <c r="M95" i="30"/>
  <c r="R95" i="30"/>
  <c r="G127" i="30"/>
  <c r="J200" i="30"/>
  <c r="J205" i="30" s="1"/>
  <c r="P201" i="30"/>
  <c r="D258" i="30"/>
  <c r="T259" i="30"/>
  <c r="AC261" i="30"/>
  <c r="G292" i="30"/>
  <c r="H307" i="30"/>
  <c r="D312" i="30"/>
  <c r="X41" i="30"/>
  <c r="E312" i="30"/>
  <c r="E258" i="30"/>
  <c r="H279" i="30"/>
  <c r="H226" i="30"/>
  <c r="G84" i="30"/>
  <c r="N95" i="30"/>
  <c r="T95" i="30"/>
  <c r="G128" i="30"/>
  <c r="G136" i="30"/>
  <c r="P146" i="30"/>
  <c r="T146" i="30"/>
  <c r="X150" i="30"/>
  <c r="X151" i="30" s="1"/>
  <c r="K200" i="30"/>
  <c r="G185" i="30"/>
  <c r="G193" i="30"/>
  <c r="H200" i="30"/>
  <c r="H205" i="30" s="1"/>
  <c r="T206" i="30"/>
  <c r="G238" i="30"/>
  <c r="I253" i="30"/>
  <c r="X259" i="30"/>
  <c r="I307" i="30"/>
  <c r="L308" i="30"/>
  <c r="P308" i="30"/>
  <c r="T308" i="30"/>
  <c r="L260" i="30"/>
  <c r="L262" i="30"/>
  <c r="P312" i="30"/>
  <c r="P313" i="30" s="1"/>
  <c r="T312" i="30"/>
  <c r="T313" i="30" s="1"/>
  <c r="H157" i="9"/>
  <c r="C157" i="9"/>
  <c r="H156" i="9"/>
  <c r="G156" i="9"/>
  <c r="H155" i="9"/>
  <c r="F155" i="9"/>
  <c r="H154" i="9"/>
  <c r="G154" i="9"/>
  <c r="H153" i="9"/>
  <c r="G153" i="9"/>
  <c r="H152" i="9"/>
  <c r="G152" i="9"/>
  <c r="F152" i="9"/>
  <c r="H151" i="9"/>
  <c r="G151" i="9"/>
  <c r="F151" i="9"/>
  <c r="C156" i="9"/>
  <c r="C155" i="9"/>
  <c r="C154" i="9"/>
  <c r="C153" i="9"/>
  <c r="C152" i="9"/>
  <c r="C151" i="9"/>
  <c r="H143" i="9"/>
  <c r="H142" i="9"/>
  <c r="H141" i="9"/>
  <c r="H140" i="9"/>
  <c r="H139" i="9"/>
  <c r="H138" i="9"/>
  <c r="G142" i="9"/>
  <c r="G141" i="9"/>
  <c r="F141" i="9"/>
  <c r="F140" i="9"/>
  <c r="G139" i="9"/>
  <c r="F139" i="9"/>
  <c r="G138" i="9"/>
  <c r="F138" i="9"/>
  <c r="C143" i="9"/>
  <c r="C142" i="9"/>
  <c r="C141" i="9"/>
  <c r="C140" i="9"/>
  <c r="C139" i="9"/>
  <c r="C138" i="9"/>
  <c r="H130" i="9"/>
  <c r="H129" i="9"/>
  <c r="G129" i="9"/>
  <c r="H128" i="9"/>
  <c r="G128" i="9"/>
  <c r="H126" i="9"/>
  <c r="G126" i="9"/>
  <c r="F126" i="9"/>
  <c r="H125" i="9"/>
  <c r="G125" i="9"/>
  <c r="F125" i="9"/>
  <c r="C130" i="9"/>
  <c r="C129" i="9"/>
  <c r="C128" i="9"/>
  <c r="C127" i="9"/>
  <c r="C126" i="9"/>
  <c r="C125" i="9"/>
  <c r="H117" i="9"/>
  <c r="C117" i="9"/>
  <c r="H116" i="9"/>
  <c r="G116" i="9"/>
  <c r="C116" i="9"/>
  <c r="H115" i="9"/>
  <c r="G115" i="9"/>
  <c r="C115" i="9"/>
  <c r="H114" i="9"/>
  <c r="G114" i="9"/>
  <c r="F114" i="9"/>
  <c r="C114" i="9"/>
  <c r="H113" i="9"/>
  <c r="G113" i="9"/>
  <c r="F113" i="9"/>
  <c r="C113" i="9"/>
  <c r="H112" i="9"/>
  <c r="G112" i="9"/>
  <c r="F112" i="9"/>
  <c r="C112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G104" i="9"/>
  <c r="C104" i="9"/>
  <c r="F103" i="9"/>
  <c r="C103" i="9"/>
  <c r="G102" i="9"/>
  <c r="F102" i="9"/>
  <c r="C102" i="9"/>
  <c r="G101" i="9"/>
  <c r="C101" i="9"/>
  <c r="F100" i="9"/>
  <c r="C100" i="9"/>
  <c r="G99" i="9"/>
  <c r="F99" i="9"/>
  <c r="C99" i="9"/>
  <c r="F98" i="9"/>
  <c r="C98" i="9"/>
  <c r="G97" i="9"/>
  <c r="F97" i="9"/>
  <c r="C97" i="9"/>
  <c r="G96" i="9"/>
  <c r="F96" i="9"/>
  <c r="C96" i="9"/>
  <c r="G95" i="9"/>
  <c r="F95" i="9"/>
  <c r="C95" i="9"/>
  <c r="F94" i="9"/>
  <c r="C94" i="9"/>
  <c r="G93" i="9"/>
  <c r="F93" i="9"/>
  <c r="C93" i="9"/>
  <c r="G92" i="9"/>
  <c r="F92" i="9"/>
  <c r="C92" i="9"/>
  <c r="H84" i="9"/>
  <c r="H83" i="9"/>
  <c r="H82" i="9"/>
  <c r="H81" i="9"/>
  <c r="H80" i="9"/>
  <c r="H79" i="9"/>
  <c r="H78" i="9"/>
  <c r="H77" i="9"/>
  <c r="H76" i="9"/>
  <c r="H75" i="9"/>
  <c r="H74" i="9"/>
  <c r="F83" i="9"/>
  <c r="C83" i="9"/>
  <c r="G82" i="9"/>
  <c r="F82" i="9"/>
  <c r="C82" i="9"/>
  <c r="G81" i="9"/>
  <c r="F81" i="9"/>
  <c r="C81" i="9"/>
  <c r="G80" i="9"/>
  <c r="F80" i="9"/>
  <c r="C80" i="9"/>
  <c r="G79" i="9"/>
  <c r="F79" i="9"/>
  <c r="C79" i="9"/>
  <c r="G78" i="9"/>
  <c r="F78" i="9"/>
  <c r="C78" i="9"/>
  <c r="G77" i="9"/>
  <c r="F77" i="9"/>
  <c r="C77" i="9"/>
  <c r="G76" i="9"/>
  <c r="F76" i="9"/>
  <c r="C76" i="9"/>
  <c r="G75" i="9"/>
  <c r="F75" i="9"/>
  <c r="C75" i="9"/>
  <c r="F74" i="9"/>
  <c r="G74" i="9"/>
  <c r="C74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G66" i="9"/>
  <c r="C66" i="9"/>
  <c r="G65" i="9"/>
  <c r="F65" i="9"/>
  <c r="C65" i="9"/>
  <c r="G64" i="9"/>
  <c r="F64" i="9"/>
  <c r="C64" i="9"/>
  <c r="G63" i="9"/>
  <c r="F63" i="9"/>
  <c r="C63" i="9"/>
  <c r="G62" i="9"/>
  <c r="F62" i="9"/>
  <c r="C62" i="9"/>
  <c r="G61" i="9"/>
  <c r="F61" i="9"/>
  <c r="C61" i="9"/>
  <c r="G60" i="9"/>
  <c r="F60" i="9"/>
  <c r="C60" i="9"/>
  <c r="G59" i="9"/>
  <c r="F59" i="9"/>
  <c r="C59" i="9"/>
  <c r="G58" i="9"/>
  <c r="F58" i="9"/>
  <c r="C58" i="9"/>
  <c r="G57" i="9"/>
  <c r="F57" i="9"/>
  <c r="C57" i="9"/>
  <c r="G56" i="9"/>
  <c r="F56" i="9"/>
  <c r="C56" i="9"/>
  <c r="G55" i="9"/>
  <c r="F55" i="9"/>
  <c r="C55" i="9"/>
  <c r="G54" i="9"/>
  <c r="F54" i="9"/>
  <c r="C54" i="9"/>
  <c r="H53" i="9"/>
  <c r="G53" i="9"/>
  <c r="F53" i="9"/>
  <c r="C53" i="9"/>
  <c r="H42" i="9"/>
  <c r="H39" i="9"/>
  <c r="C18" i="32"/>
  <c r="B14" i="15"/>
  <c r="H45" i="9"/>
  <c r="H44" i="9"/>
  <c r="H43" i="9"/>
  <c r="H41" i="9"/>
  <c r="H40" i="9"/>
  <c r="H38" i="9"/>
  <c r="H37" i="9"/>
  <c r="H36" i="9"/>
  <c r="H35" i="9"/>
  <c r="H34" i="9"/>
  <c r="H33" i="9"/>
  <c r="F45" i="9"/>
  <c r="C45" i="9"/>
  <c r="F44" i="9"/>
  <c r="C44" i="9"/>
  <c r="F43" i="9"/>
  <c r="C43" i="9"/>
  <c r="G42" i="9"/>
  <c r="C42" i="9"/>
  <c r="F41" i="9"/>
  <c r="C41" i="9"/>
  <c r="F40" i="9"/>
  <c r="C40" i="9"/>
  <c r="G39" i="9"/>
  <c r="F39" i="9"/>
  <c r="C39" i="9"/>
  <c r="G38" i="9"/>
  <c r="F38" i="9"/>
  <c r="C38" i="9"/>
  <c r="G37" i="9"/>
  <c r="C37" i="9"/>
  <c r="F36" i="9"/>
  <c r="C36" i="9"/>
  <c r="G35" i="9"/>
  <c r="F35" i="9"/>
  <c r="C35" i="9"/>
  <c r="G34" i="9"/>
  <c r="F34" i="9"/>
  <c r="C34" i="9"/>
  <c r="G33" i="9"/>
  <c r="F33" i="9"/>
  <c r="C33" i="9"/>
  <c r="H32" i="9"/>
  <c r="H31" i="9"/>
  <c r="G32" i="9"/>
  <c r="F32" i="9"/>
  <c r="C32" i="9"/>
  <c r="G31" i="9"/>
  <c r="F31" i="9"/>
  <c r="C31" i="9"/>
  <c r="H30" i="9"/>
  <c r="G30" i="9"/>
  <c r="F30" i="9"/>
  <c r="C30" i="9"/>
  <c r="H22" i="9"/>
  <c r="G22" i="9"/>
  <c r="F22" i="9"/>
  <c r="H21" i="9"/>
  <c r="G21" i="9"/>
  <c r="F21" i="9"/>
  <c r="H20" i="9"/>
  <c r="G20" i="9"/>
  <c r="F20" i="9"/>
  <c r="H19" i="9"/>
  <c r="G19" i="9"/>
  <c r="F19" i="9"/>
  <c r="H18" i="9"/>
  <c r="G18" i="9"/>
  <c r="F18" i="9"/>
  <c r="H17" i="9"/>
  <c r="G17" i="9"/>
  <c r="F17" i="9"/>
  <c r="H16" i="9"/>
  <c r="G16" i="9"/>
  <c r="F16" i="9"/>
  <c r="H15" i="9"/>
  <c r="G15" i="9"/>
  <c r="F15" i="9"/>
  <c r="H14" i="9"/>
  <c r="G14" i="9"/>
  <c r="F14" i="9"/>
  <c r="H13" i="9"/>
  <c r="G13" i="9"/>
  <c r="G12" i="9"/>
  <c r="F12" i="9"/>
  <c r="F13" i="9"/>
  <c r="H12" i="9"/>
  <c r="C22" i="9"/>
  <c r="C21" i="9"/>
  <c r="C20" i="9"/>
  <c r="C19" i="9"/>
  <c r="C18" i="9"/>
  <c r="C17" i="9"/>
  <c r="C16" i="9"/>
  <c r="C15" i="9"/>
  <c r="C14" i="9"/>
  <c r="C13" i="9"/>
  <c r="C12" i="9"/>
  <c r="E150" i="30" l="1"/>
  <c r="H312" i="30"/>
  <c r="I205" i="30"/>
  <c r="G145" i="30"/>
  <c r="P96" i="30"/>
  <c r="I312" i="30"/>
  <c r="G90" i="30"/>
  <c r="G95" i="30" s="1"/>
  <c r="L316" i="30"/>
  <c r="AC316" i="30" s="1"/>
  <c r="AC262" i="30"/>
  <c r="G253" i="30"/>
  <c r="AC46" i="30"/>
  <c r="K95" i="30"/>
  <c r="L314" i="30"/>
  <c r="AC314" i="30" s="1"/>
  <c r="AC260" i="30"/>
  <c r="G200" i="30"/>
  <c r="G45" i="30"/>
  <c r="G307" i="30"/>
  <c r="K312" i="30"/>
  <c r="K205" i="30"/>
  <c r="I95" i="30"/>
  <c r="L96" i="30"/>
  <c r="K258" i="30"/>
  <c r="I258" i="30"/>
  <c r="T96" i="30"/>
  <c r="L205" i="30"/>
  <c r="L151" i="30"/>
  <c r="AC151" i="30" s="1"/>
  <c r="H67" i="9"/>
  <c r="H23" i="9"/>
  <c r="H46" i="9"/>
  <c r="G258" i="30" l="1"/>
  <c r="G205" i="30"/>
  <c r="G150" i="30"/>
  <c r="G12" i="30" s="1"/>
  <c r="G13" i="30" s="1"/>
  <c r="G312" i="30"/>
  <c r="L206" i="30"/>
  <c r="AC206" i="30" s="1"/>
  <c r="L258" i="30"/>
  <c r="AC96" i="30"/>
  <c r="H158" i="9"/>
  <c r="H144" i="9"/>
  <c r="H131" i="9"/>
  <c r="H118" i="9"/>
  <c r="H105" i="9"/>
  <c r="H85" i="9"/>
  <c r="L312" i="30" l="1"/>
  <c r="L313" i="30" s="1"/>
  <c r="AC313" i="30" s="1"/>
  <c r="L259" i="30"/>
  <c r="AC259" i="30" s="1"/>
</calcChain>
</file>

<file path=xl/sharedStrings.xml><?xml version="1.0" encoding="utf-8"?>
<sst xmlns="http://schemas.openxmlformats.org/spreadsheetml/2006/main" count="1256" uniqueCount="302">
  <si>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</si>
  <si>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</si>
  <si>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</si>
  <si>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</si>
  <si>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</si>
  <si>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</si>
  <si>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</si>
  <si>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</si>
  <si>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</si>
  <si>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</si>
  <si>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</si>
  <si>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</si>
  <si>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</si>
  <si>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</si>
  <si>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</si>
  <si>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</si>
  <si>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</si>
  <si>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</si>
  <si>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</si>
  <si>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</si>
  <si>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</si>
  <si>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</si>
  <si>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</si>
  <si>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</si>
  <si>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</si>
  <si>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</si>
  <si>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</si>
  <si>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</si>
  <si>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</si>
  <si>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</si>
  <si>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</si>
  <si>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</si>
  <si>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</si>
  <si>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</si>
  <si>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</si>
  <si>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</si>
  <si>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</si>
  <si>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</si>
  <si>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</si>
  <si>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</si>
  <si>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</si>
  <si>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</si>
  <si>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</si>
  <si>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</si>
  <si>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</si>
  <si>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</si>
  <si>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</si>
  <si>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</si>
  <si>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</si>
  <si>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</si>
  <si>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</si>
  <si>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</si>
  <si>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</si>
  <si>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</si>
  <si>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</si>
  <si>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</si>
  <si>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</si>
  <si>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</si>
  <si>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PODSUMOWANIE ARKUSZA 1+2</t>
  </si>
  <si>
    <t>UNIWERSYTET TECHNOLOGICZNO - PRZYRODNICZY</t>
  </si>
  <si>
    <t>FORMA STUDIÓW:</t>
  </si>
  <si>
    <t>POZIOM STUDIÓW:</t>
  </si>
  <si>
    <t>PODSUMOWANIE ARKUSZA 1+2+3</t>
  </si>
  <si>
    <t>11.</t>
  </si>
  <si>
    <t xml:space="preserve">Przygotowanie i złożenie pracy dyplomowej oraz przygotowanie do egzaminu dyplomowego 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</si>
  <si>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</si>
  <si>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</si>
  <si>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</si>
  <si>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</si>
  <si>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</si>
  <si>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t>……………………………..</t>
  </si>
  <si>
    <t>pieczątka uczelni</t>
  </si>
  <si>
    <t>PROFIL:</t>
  </si>
  <si>
    <t>Liczba godzin w semestrze</t>
  </si>
  <si>
    <t>12.</t>
  </si>
  <si>
    <t>13.</t>
  </si>
  <si>
    <t>14.</t>
  </si>
  <si>
    <t>15.</t>
  </si>
  <si>
    <t>16.</t>
  </si>
  <si>
    <t>Budownictwo energooszczędne i pasywne</t>
  </si>
  <si>
    <t>Projektowanie architektoniczne budynków energooszczędnych</t>
  </si>
  <si>
    <t>Aspekty prawne w budownictwie energooszczędnym</t>
  </si>
  <si>
    <t>Ochrona cieplna i diagnostyka budynków</t>
  </si>
  <si>
    <t>Nowoczesne materiały i technologie energooszczędne</t>
  </si>
  <si>
    <t>Odnawialne źródła energii</t>
  </si>
  <si>
    <t>Eksploatacja budynków</t>
  </si>
  <si>
    <t>Charakterystyka energetyczna budynków</t>
  </si>
  <si>
    <t>Rozwiązania instalacyjne w budynkach niskoenergetycznych</t>
  </si>
  <si>
    <t>Energooszczędne instalacje elektryczne</t>
  </si>
  <si>
    <t>Kosztorysowanie robót termomodernizacyjnych</t>
  </si>
  <si>
    <t>Wspomaganie komputerowe w budownictwie energooszczędnym</t>
  </si>
  <si>
    <t>Utylizacja i recykling w budownictwie</t>
  </si>
  <si>
    <t>Termomodernizacja i racjonalizacja użytkowania energii w budynkach</t>
  </si>
  <si>
    <t>Seminarium dyplomowe</t>
  </si>
  <si>
    <t>Przygotowanie i złożenie pracy dyplomowej oraz przygotowanie do egzaminu dyplomowego</t>
  </si>
  <si>
    <t>BUDOWNICTWO</t>
  </si>
  <si>
    <t>PROFIL OGÓLNOAKADEMICKI</t>
  </si>
  <si>
    <t>STUDIA DRUGIEGO STOPNIA (1,5-letnie)</t>
  </si>
  <si>
    <t>2. KONSTRUKCJE BUDOWLANE I INŻYNIERSKIE</t>
  </si>
  <si>
    <t>3. MOSTY</t>
  </si>
  <si>
    <t>4. BUDOWNICTWO NISKOENERGETYCZNE</t>
  </si>
  <si>
    <t>Matematyka zaawansowana</t>
  </si>
  <si>
    <t xml:space="preserve">1. Studentów obowiązuje na I roku udział we wszystkich zajęciach, na latach wyższych udział we wszystkich ćwiczeniach audytoryjnych, </t>
  </si>
  <si>
    <t xml:space="preserve">    laboratoryjnych, projektowych i seminarium.</t>
  </si>
  <si>
    <t>5. Studentów obowiązuje napisanie i obrona pracy dyplomowej (20 punktów ECTS).</t>
  </si>
  <si>
    <t xml:space="preserve">Teoria  sprężystości i plastyczności </t>
  </si>
  <si>
    <t>Complex concrete structures
Złożone konstrukcje betonowe</t>
  </si>
  <si>
    <t>Zarządzanie przedsięwzięciami budowlanymi</t>
  </si>
  <si>
    <t>Ekonomika budownictwa</t>
  </si>
  <si>
    <t>Budownictwo ogólne z fizyką budowli</t>
  </si>
  <si>
    <t>Geotechnika</t>
  </si>
  <si>
    <t>Miernictwo budowlane</t>
  </si>
  <si>
    <t>x</t>
  </si>
  <si>
    <t>Projektowanie dróg i ulic</t>
  </si>
  <si>
    <t>Skrzyżowania</t>
  </si>
  <si>
    <t>Budowa i utrzymanie dróg</t>
  </si>
  <si>
    <t>Budowa lotnisk</t>
  </si>
  <si>
    <t>Nawierzchnie drogowe</t>
  </si>
  <si>
    <t>Organizacja ruchu drogowego</t>
  </si>
  <si>
    <t>Bezpieczeństwo ruchu drogowego</t>
  </si>
  <si>
    <t>Teoria ruchu drogowego</t>
  </si>
  <si>
    <t>Komputerowe projektowanie dróg</t>
  </si>
  <si>
    <t>Węzły drogowe</t>
  </si>
  <si>
    <t>Projektowanie układów komunikacyjnych</t>
  </si>
  <si>
    <t>Organizacja robót drogowych</t>
  </si>
  <si>
    <t>Drogowe budowle inżynierskie II</t>
  </si>
  <si>
    <t>Budowle geotechniczne w drogownictwie</t>
  </si>
  <si>
    <t>Bezpieczeństwo i niezawodność konstrukcji</t>
  </si>
  <si>
    <t>Mechanika konstrukcji</t>
  </si>
  <si>
    <t>Mosty</t>
  </si>
  <si>
    <t>Metoda elementów skończonych</t>
  </si>
  <si>
    <t>Złożone konstrukcje betonowe II</t>
  </si>
  <si>
    <t>Konstrukcje zespolone</t>
  </si>
  <si>
    <t>Betonowe konstrukcje sprężone</t>
  </si>
  <si>
    <t>Konstrukcje drewniane</t>
  </si>
  <si>
    <t>Dynamika budowli</t>
  </si>
  <si>
    <t>Przedmiot wybieralny 3.I</t>
  </si>
  <si>
    <t>Przedmiot wybieralny 3.II</t>
  </si>
  <si>
    <t>Budownictwo przemysłowe</t>
  </si>
  <si>
    <t>Mosty metalowe</t>
  </si>
  <si>
    <t>Mosty betonowe</t>
  </si>
  <si>
    <t>Posadowienie obiektów inżynierskich</t>
  </si>
  <si>
    <t>Podstawy projektowania dróg</t>
  </si>
  <si>
    <t>Technologia robót mostowych</t>
  </si>
  <si>
    <t>Diagnostyka i utrzymanie mostów</t>
  </si>
  <si>
    <t>Przedmiot wybieralny 3.III</t>
  </si>
  <si>
    <t>D.4</t>
  </si>
  <si>
    <t>D.3</t>
  </si>
  <si>
    <t>D.2</t>
  </si>
  <si>
    <t>D.1</t>
  </si>
  <si>
    <t>WYDZIAŁ BUDOWNICTWA ARCHITEKTURY I INŻYNIERII ŚRODOWISKA</t>
  </si>
  <si>
    <t>ARKUSZ 4</t>
  </si>
  <si>
    <t>ARKUSZ 5</t>
  </si>
  <si>
    <t>ARKUSZ 6</t>
  </si>
  <si>
    <t>C.</t>
  </si>
  <si>
    <t>STUDIA II STOPNIA (MAGISTERSKIE)</t>
  </si>
  <si>
    <t>Plan studiów według semestrów</t>
  </si>
  <si>
    <t>Zestaw</t>
  </si>
  <si>
    <t>Liczba godzin</t>
  </si>
  <si>
    <t>Punkty</t>
  </si>
  <si>
    <t>L.p.</t>
  </si>
  <si>
    <t>przedmiotów</t>
  </si>
  <si>
    <t>Nazwa przedmiotu</t>
  </si>
  <si>
    <t>kredytowe</t>
  </si>
  <si>
    <t>Strona</t>
  </si>
  <si>
    <t>(kod)</t>
  </si>
  <si>
    <t>wykłady</t>
  </si>
  <si>
    <t>ćwiczenia</t>
  </si>
  <si>
    <t>ECTS</t>
  </si>
  <si>
    <t>Rok 1 Semestr 1</t>
  </si>
  <si>
    <t>B.1</t>
  </si>
  <si>
    <t>C.1</t>
  </si>
  <si>
    <t>C.2</t>
  </si>
  <si>
    <t>C.3</t>
  </si>
  <si>
    <t>C.4</t>
  </si>
  <si>
    <t>C.5</t>
  </si>
  <si>
    <t>C.6</t>
  </si>
  <si>
    <t>C.7</t>
  </si>
  <si>
    <t>C.8</t>
  </si>
  <si>
    <t>C.9</t>
  </si>
  <si>
    <t>Suma punktów kredytowych ECTS</t>
  </si>
  <si>
    <t>Rok 1 Semestr 2</t>
  </si>
  <si>
    <t>D.1.1</t>
  </si>
  <si>
    <t>D.1.2</t>
  </si>
  <si>
    <t>D.1.3</t>
  </si>
  <si>
    <t>D.1.5</t>
  </si>
  <si>
    <t>D.1.6</t>
  </si>
  <si>
    <t>D.1.7</t>
  </si>
  <si>
    <t>D.1.8</t>
  </si>
  <si>
    <t>D.1.9</t>
  </si>
  <si>
    <t>D.1.10</t>
  </si>
  <si>
    <t>D.1.11</t>
  </si>
  <si>
    <t>D.1.12</t>
  </si>
  <si>
    <t>D.1.13</t>
  </si>
  <si>
    <t>D.1.14</t>
  </si>
  <si>
    <t>D.1.15</t>
  </si>
  <si>
    <t>KONSTRUKCJE BUDOWLANE I INŻYNIERSKIE</t>
  </si>
  <si>
    <t>D.2.1</t>
  </si>
  <si>
    <t>D.2.2</t>
  </si>
  <si>
    <t>D.2.3</t>
  </si>
  <si>
    <t>D.2.5</t>
  </si>
  <si>
    <t>D.2.7</t>
  </si>
  <si>
    <t>D.2.8</t>
  </si>
  <si>
    <t>D.2.9</t>
  </si>
  <si>
    <t>D.2.10</t>
  </si>
  <si>
    <t>D.2.11</t>
  </si>
  <si>
    <t>D.2.12</t>
  </si>
  <si>
    <t>D.2.13</t>
  </si>
  <si>
    <t>D.2.15</t>
  </si>
  <si>
    <t>D.2.16</t>
  </si>
  <si>
    <t>MOSTY</t>
  </si>
  <si>
    <t>D.3.1</t>
  </si>
  <si>
    <t>D.3.2</t>
  </si>
  <si>
    <t>D.3.3</t>
  </si>
  <si>
    <t>D.3.5</t>
  </si>
  <si>
    <t>D.3.6</t>
  </si>
  <si>
    <t>D.3.7</t>
  </si>
  <si>
    <t>D.3.8</t>
  </si>
  <si>
    <t>D.3.9</t>
  </si>
  <si>
    <t>D.3.10</t>
  </si>
  <si>
    <t>D.3.14</t>
  </si>
  <si>
    <t>BUDOWNICTWO NISKOENERGETYCZNE</t>
  </si>
  <si>
    <t>D.4.1</t>
  </si>
  <si>
    <t>D.4.2</t>
  </si>
  <si>
    <t>D.4.3</t>
  </si>
  <si>
    <t>D.4.4</t>
  </si>
  <si>
    <t>D.4.5</t>
  </si>
  <si>
    <t>D.4.6</t>
  </si>
  <si>
    <t>D.4.7</t>
  </si>
  <si>
    <t>D.4.9</t>
  </si>
  <si>
    <t>D.4.10</t>
  </si>
  <si>
    <t>D.4.12</t>
  </si>
  <si>
    <t>D.4.14</t>
  </si>
  <si>
    <t>D.4.15</t>
  </si>
  <si>
    <t>Rok 2 Semestr 3</t>
  </si>
  <si>
    <t>D.1.4</t>
  </si>
  <si>
    <t>D.1.16</t>
  </si>
  <si>
    <t>D.2.4</t>
  </si>
  <si>
    <t>D.2.6</t>
  </si>
  <si>
    <t>D.2.14</t>
  </si>
  <si>
    <t>D.2.17</t>
  </si>
  <si>
    <t>D.3.4</t>
  </si>
  <si>
    <t>D.3.11</t>
  </si>
  <si>
    <t>D.3.12</t>
  </si>
  <si>
    <t>D.3.13</t>
  </si>
  <si>
    <t>D.3.15</t>
  </si>
  <si>
    <t>D.4.8</t>
  </si>
  <si>
    <t>D.4.11</t>
  </si>
  <si>
    <t>D.4.13</t>
  </si>
  <si>
    <t>D.4.16</t>
  </si>
  <si>
    <t xml:space="preserve">w semestrze </t>
  </si>
  <si>
    <t>STACJONARNE</t>
  </si>
  <si>
    <t xml:space="preserve"> </t>
  </si>
  <si>
    <t>Etykiety wierszy</t>
  </si>
  <si>
    <t>Complex concrete structures/
Złożone konstrukcje betonowe</t>
  </si>
  <si>
    <t>BIM w projektowaniu konstrukcji</t>
  </si>
  <si>
    <t>Konstrukcje metalowe II</t>
  </si>
  <si>
    <t>Stalowe konstrukcje specjalne</t>
  </si>
  <si>
    <t>Diagnostyka obiektów budowlanych</t>
  </si>
  <si>
    <t>Betony nowej generacji</t>
  </si>
  <si>
    <t>BIM w projektowaniu mostów</t>
  </si>
  <si>
    <t>Projektowanie termiczne węzów konstrukcyjnych</t>
  </si>
  <si>
    <t>Zaawansowane metody komputerowe</t>
  </si>
  <si>
    <t>Wybrane elementy infrastruktury drogowej</t>
  </si>
  <si>
    <t>17.</t>
  </si>
  <si>
    <t>18.</t>
  </si>
  <si>
    <t>19.</t>
  </si>
  <si>
    <t>Projektowanie termiczne węzłów konstrukcyjnych</t>
  </si>
  <si>
    <t>Stalowe konstrukcjie specjalne</t>
  </si>
  <si>
    <t>Semestr 3</t>
  </si>
  <si>
    <t>Semestr 2</t>
  </si>
  <si>
    <t>Semestr3</t>
  </si>
  <si>
    <t>PLAN STUDIÓW NR VIII</t>
  </si>
  <si>
    <t xml:space="preserve">    4. Reologia konstrukcji budowlanych  5. Inżynieria wiatrowa  6. Podstawy inżynierii sejsmicznej i parasejsmicznej.</t>
  </si>
  <si>
    <t xml:space="preserve">   4. Awarie i naprawy obiektów budowlanych  5. Wysokie konstrukcje stalowe</t>
  </si>
  <si>
    <t>C.10</t>
  </si>
  <si>
    <t>D.1.17</t>
  </si>
  <si>
    <t>D.2.18</t>
  </si>
  <si>
    <t>D.2.19</t>
  </si>
  <si>
    <t>D.3.16</t>
  </si>
  <si>
    <t>D.4.17</t>
  </si>
  <si>
    <t>D.1.18</t>
  </si>
  <si>
    <t>PLAN  STUDIÓW  NR  VIII</t>
  </si>
  <si>
    <t xml:space="preserve">STUDIA NIESTACJONARNE </t>
  </si>
  <si>
    <t xml:space="preserve">  </t>
  </si>
  <si>
    <t>1. BUDOWA I EKSPLOATACJA AUTOSTRAD</t>
  </si>
  <si>
    <t>Zaawansowane problemy ekonomiki budownictwa</t>
  </si>
  <si>
    <t>Metody numeryczne w budownictwie</t>
  </si>
  <si>
    <t>BUDOWA I EKSPLOATACJA AUTOSTRAD</t>
  </si>
  <si>
    <t>Drogowe budowle inżynierskie</t>
  </si>
  <si>
    <t>BEA, KBI, MOSTY, BN</t>
  </si>
  <si>
    <r>
      <t>łączna liczba pkt. ECTS jaką student musi uzyskać w  ramach zajęć prowadzonych z bezpośrednim udziałem NA lub innych osób prowadzących zajęcia</t>
    </r>
    <r>
      <rPr>
        <sz val="10"/>
        <color theme="1"/>
        <rFont val="Cambria"/>
        <family val="1"/>
        <charset val="238"/>
      </rPr>
      <t xml:space="preserve"> 
</t>
    </r>
    <r>
      <rPr>
        <sz val="9"/>
        <color theme="1"/>
        <rFont val="Cambria"/>
        <family val="1"/>
        <charset val="238"/>
      </rPr>
      <t>(w przypadku studiów niestacjonarnych ponad 0,6x50%=30%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</si>
  <si>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color theme="1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</si>
  <si>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color theme="1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</si>
  <si>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color theme="1"/>
        <rFont val="Cambria"/>
        <family val="1"/>
        <charset val="238"/>
      </rPr>
      <t xml:space="preserve">wskazać wyłącznie dla kierunku o profilu ogólnoakademickim
</t>
    </r>
    <r>
      <rPr>
        <sz val="9"/>
        <color theme="1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</si>
  <si>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color theme="1"/>
        <rFont val="Cambria"/>
        <family val="1"/>
        <charset val="238"/>
      </rPr>
      <t xml:space="preserve">wskazać wyłacznie dla kierunku o profilu praktycznym 
</t>
    </r>
    <r>
      <rPr>
        <sz val="12"/>
        <color theme="1"/>
        <rFont val="Cambria"/>
        <family val="1"/>
        <charset val="238"/>
      </rPr>
      <t xml:space="preserve">
</t>
    </r>
    <r>
      <rPr>
        <sz val="9"/>
        <color theme="1"/>
        <rFont val="Cambria"/>
        <family val="1"/>
        <charset val="238"/>
      </rPr>
      <t xml:space="preserve">(ponad 50% z ogólnej liczby pkt. ECTS) </t>
    </r>
  </si>
  <si>
    <r>
      <t xml:space="preserve">2. </t>
    </r>
    <r>
      <rPr>
        <b/>
        <sz val="12"/>
        <color theme="1"/>
        <rFont val="Times New Roman CE"/>
        <family val="1"/>
        <charset val="238"/>
      </rPr>
      <t>Przedmiot wybieralny 3.I</t>
    </r>
    <r>
      <rPr>
        <sz val="12"/>
        <color theme="1"/>
        <rFont val="Times New Roman CE"/>
        <family val="1"/>
        <charset val="238"/>
      </rPr>
      <t xml:space="preserve">: 1. Wysokie konstrukcje betonowe 2. Cienkościenne konstrukcje betonowe 3. Statyka układów cięgnowych </t>
    </r>
  </si>
  <si>
    <r>
      <t xml:space="preserve">3. </t>
    </r>
    <r>
      <rPr>
        <b/>
        <sz val="12"/>
        <color theme="1"/>
        <rFont val="Times New Roman CE"/>
        <family val="1"/>
        <charset val="238"/>
      </rPr>
      <t>Przedmiot wybieralny 3.II</t>
    </r>
    <r>
      <rPr>
        <sz val="12"/>
        <color theme="1"/>
        <rFont val="Times New Roman CE"/>
        <family val="1"/>
        <charset val="238"/>
      </rPr>
      <t>: 1. Konstrukcje prefabrykowane 2. Konstrukcje stalowe z blach 3. Awarie i naprawy konstrukcji</t>
    </r>
  </si>
  <si>
    <r>
      <t xml:space="preserve">4. </t>
    </r>
    <r>
      <rPr>
        <b/>
        <sz val="12"/>
        <color theme="1"/>
        <rFont val="Times New Roman CE"/>
        <family val="1"/>
        <charset val="238"/>
      </rPr>
      <t>Przedmiot wybieralny 3.III</t>
    </r>
    <r>
      <rPr>
        <sz val="12"/>
        <color theme="1"/>
        <rFont val="Times New Roman CE"/>
        <family val="1"/>
        <charset val="238"/>
      </rPr>
      <t>: 1. Mosty drewniane 2. Tunele i budowle podziemne</t>
    </r>
  </si>
  <si>
    <r>
      <t xml:space="preserve">Liczba godzin </t>
    </r>
    <r>
      <rPr>
        <i/>
        <sz val="10"/>
        <color theme="1"/>
        <rFont val="Cambria"/>
        <family val="1"/>
        <charset val="238"/>
      </rPr>
      <t>w semestrze</t>
    </r>
  </si>
  <si>
    <r>
      <t xml:space="preserve">Obowiązuje od roku akademickiego: </t>
    </r>
    <r>
      <rPr>
        <b/>
        <sz val="12"/>
        <color theme="1"/>
        <rFont val="Cambria"/>
        <family val="1"/>
        <charset val="238"/>
      </rPr>
      <t>2020/2021</t>
    </r>
  </si>
  <si>
    <t xml:space="preserve">Załącznik nr 2 do uchwały nr 6/444 Senatu UTP z dnia 27 maja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</si>
</sst>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;;@"/>
  </numFmts>
  <fonts count="35" x14ac:knownFonts="1">
    <font>
      <sz val="10"/>
      <name val="Arial CE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Cambria"/>
      <family val="1"/>
      <charset val="238"/>
      <scheme val="major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charset val="238"/>
    </font>
    <font>
      <sz val="10"/>
      <color theme="1"/>
      <name val="Cambria"/>
      <family val="1"/>
      <charset val="238"/>
    </font>
    <font>
      <b/>
      <sz val="18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6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u/>
      <sz val="12"/>
      <color theme="1"/>
      <name val="Cambria"/>
      <family val="1"/>
      <charset val="238"/>
    </font>
    <font>
      <b/>
      <sz val="28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u/>
      <sz val="10"/>
      <color theme="1"/>
      <name val="Cambria"/>
      <family val="1"/>
      <charset val="238"/>
    </font>
    <font>
      <sz val="12"/>
      <color theme="1"/>
      <name val="Cambria"/>
      <family val="1"/>
      <charset val="238"/>
      <scheme val="major"/>
    </font>
    <font>
      <sz val="12"/>
      <color theme="1"/>
      <name val="Arial CE"/>
      <family val="2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2"/>
      <color theme="1"/>
      <name val="Times New Roman CE"/>
      <family val="1"/>
      <charset val="238"/>
    </font>
    <font>
      <b/>
      <sz val="12"/>
      <color theme="1"/>
      <name val="Times New Roman CE"/>
      <family val="1"/>
      <charset val="238"/>
    </font>
    <font>
      <sz val="12"/>
      <color theme="1"/>
      <name val="Times New Roman CE"/>
      <charset val="238"/>
    </font>
    <font>
      <i/>
      <sz val="10"/>
      <color theme="1"/>
      <name val="Cambria"/>
      <family val="1"/>
      <charset val="238"/>
    </font>
    <font>
      <sz val="11"/>
      <color theme="1"/>
      <name val="Cambria"/>
      <family val="1"/>
      <charset val="238"/>
      <scheme val="major"/>
    </font>
    <font>
      <b/>
      <sz val="11"/>
      <color theme="1"/>
      <name val="Arial CE"/>
      <family val="2"/>
      <charset val="238"/>
    </font>
    <font>
      <b/>
      <sz val="12"/>
      <color theme="1"/>
      <name val="Cambria"/>
      <family val="1"/>
      <charset val="238"/>
      <scheme val="major"/>
    </font>
    <font>
      <sz val="10"/>
      <color theme="0"/>
      <name val="Cambria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71"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Border="1"/>
    <xf numFmtId="0" fontId="0" fillId="0" borderId="101" xfId="0" applyBorder="1"/>
    <xf numFmtId="0" fontId="0" fillId="0" borderId="10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66" xfId="0" applyBorder="1" applyAlignment="1">
      <alignment horizontal="center"/>
    </xf>
    <xf numFmtId="0" fontId="0" fillId="0" borderId="66" xfId="0" applyBorder="1"/>
    <xf numFmtId="0" fontId="0" fillId="0" borderId="7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9" borderId="41" xfId="0" applyFill="1" applyBorder="1"/>
    <xf numFmtId="0" fontId="0" fillId="0" borderId="43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8" xfId="0" applyBorder="1" applyAlignment="1"/>
    <xf numFmtId="0" fontId="0" fillId="0" borderId="93" xfId="0" applyBorder="1" applyAlignment="1"/>
    <xf numFmtId="0" fontId="0" fillId="0" borderId="20" xfId="0" applyBorder="1"/>
    <xf numFmtId="0" fontId="0" fillId="9" borderId="25" xfId="0" applyFill="1" applyBorder="1"/>
    <xf numFmtId="0" fontId="0" fillId="9" borderId="27" xfId="0" applyFill="1" applyBorder="1"/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10" borderId="0" xfId="0" applyFill="1"/>
    <xf numFmtId="0" fontId="0" fillId="0" borderId="0" xfId="0" applyFill="1"/>
    <xf numFmtId="0" fontId="0" fillId="0" borderId="101" xfId="0" applyFill="1" applyBorder="1"/>
    <xf numFmtId="0" fontId="7" fillId="0" borderId="101" xfId="0" applyFont="1" applyFill="1" applyBorder="1"/>
    <xf numFmtId="0" fontId="0" fillId="0" borderId="58" xfId="0" applyFill="1" applyBorder="1" applyAlignment="1">
      <alignment horizontal="center"/>
    </xf>
    <xf numFmtId="0" fontId="0" fillId="0" borderId="58" xfId="0" applyFill="1" applyBorder="1" applyAlignment="1"/>
    <xf numFmtId="0" fontId="0" fillId="0" borderId="93" xfId="0" applyFill="1" applyBorder="1" applyAlignment="1"/>
    <xf numFmtId="0" fontId="0" fillId="0" borderId="43" xfId="0" applyFill="1" applyBorder="1" applyAlignment="1">
      <alignment horizontal="center"/>
    </xf>
    <xf numFmtId="0" fontId="0" fillId="0" borderId="66" xfId="0" applyFill="1" applyBorder="1"/>
    <xf numFmtId="0" fontId="0" fillId="0" borderId="0" xfId="0" applyFill="1" applyBorder="1"/>
    <xf numFmtId="0" fontId="0" fillId="0" borderId="6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2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01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4" xfId="0" applyFill="1" applyBorder="1"/>
    <xf numFmtId="0" fontId="0" fillId="0" borderId="41" xfId="0" applyFill="1" applyBorder="1"/>
    <xf numFmtId="0" fontId="0" fillId="0" borderId="25" xfId="0" applyFill="1" applyBorder="1"/>
    <xf numFmtId="0" fontId="0" fillId="0" borderId="20" xfId="0" applyFill="1" applyBorder="1"/>
    <xf numFmtId="0" fontId="0" fillId="0" borderId="41" xfId="0" applyFill="1" applyBorder="1" applyAlignment="1">
      <alignment horizontal="center"/>
    </xf>
    <xf numFmtId="0" fontId="0" fillId="0" borderId="60" xfId="0" applyFill="1" applyBorder="1" applyAlignment="1"/>
    <xf numFmtId="0" fontId="0" fillId="0" borderId="22" xfId="0" applyFill="1" applyBorder="1" applyAlignment="1">
      <alignment horizontal="center"/>
    </xf>
    <xf numFmtId="0" fontId="7" fillId="0" borderId="0" xfId="0" applyFont="1" applyAlignment="1"/>
    <xf numFmtId="0" fontId="0" fillId="11" borderId="66" xfId="0" applyFill="1" applyBorder="1"/>
    <xf numFmtId="0" fontId="8" fillId="0" borderId="0" xfId="0" applyFont="1"/>
    <xf numFmtId="0" fontId="0" fillId="11" borderId="0" xfId="0" applyFill="1" applyBorder="1"/>
    <xf numFmtId="0" fontId="0" fillId="11" borderId="41" xfId="0" applyFill="1" applyBorder="1"/>
    <xf numFmtId="0" fontId="0" fillId="11" borderId="25" xfId="0" applyFill="1" applyBorder="1"/>
    <xf numFmtId="0" fontId="0" fillId="11" borderId="18" xfId="0" applyFill="1" applyBorder="1"/>
    <xf numFmtId="0" fontId="0" fillId="11" borderId="101" xfId="0" applyFill="1" applyBorder="1"/>
    <xf numFmtId="0" fontId="0" fillId="11" borderId="93" xfId="0" applyFill="1" applyBorder="1"/>
    <xf numFmtId="0" fontId="0" fillId="0" borderId="24" xfId="0" applyFill="1" applyBorder="1" applyAlignment="1">
      <alignment horizontal="center" vertical="center"/>
    </xf>
    <xf numFmtId="0" fontId="0" fillId="0" borderId="24" xfId="0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41" xfId="0" applyFill="1" applyBorder="1" applyAlignment="1">
      <alignment horizontal="center" vertical="center"/>
    </xf>
    <xf numFmtId="0" fontId="0" fillId="11" borderId="69" xfId="0" applyFill="1" applyBorder="1"/>
    <xf numFmtId="0" fontId="0" fillId="11" borderId="27" xfId="0" applyFill="1" applyBorder="1"/>
    <xf numFmtId="0" fontId="0" fillId="0" borderId="2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left" vertical="top" wrapText="1"/>
    </xf>
    <xf numFmtId="0" fontId="0" fillId="0" borderId="25" xfId="0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left" vertical="top" wrapText="1"/>
    </xf>
    <xf numFmtId="0" fontId="2" fillId="3" borderId="77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48" xfId="0" applyFont="1" applyBorder="1" applyAlignment="1">
      <alignment horizontal="center" vertical="center"/>
    </xf>
    <xf numFmtId="0" fontId="16" fillId="0" borderId="48" xfId="0" applyFont="1" applyBorder="1" applyAlignment="1">
      <alignment vertical="center"/>
    </xf>
    <xf numFmtId="0" fontId="16" fillId="0" borderId="55" xfId="0" applyFont="1" applyBorder="1" applyAlignment="1">
      <alignment vertical="center"/>
    </xf>
    <xf numFmtId="0" fontId="2" fillId="0" borderId="48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5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5" fillId="4" borderId="4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4" fillId="5" borderId="47" xfId="0" applyFont="1" applyFill="1" applyBorder="1" applyAlignment="1">
      <alignment vertical="center"/>
    </xf>
    <xf numFmtId="0" fontId="24" fillId="5" borderId="49" xfId="0" applyFont="1" applyFill="1" applyBorder="1" applyAlignment="1">
      <alignment horizontal="center" vertical="center"/>
    </xf>
    <xf numFmtId="0" fontId="24" fillId="5" borderId="50" xfId="0" applyFont="1" applyFill="1" applyBorder="1" applyAlignment="1">
      <alignment horizontal="center" vertical="center"/>
    </xf>
    <xf numFmtId="0" fontId="24" fillId="5" borderId="51" xfId="0" applyFont="1" applyFill="1" applyBorder="1" applyAlignment="1">
      <alignment horizontal="center" vertical="center"/>
    </xf>
    <xf numFmtId="0" fontId="24" fillId="5" borderId="52" xfId="0" applyFont="1" applyFill="1" applyBorder="1" applyAlignment="1">
      <alignment horizontal="center" vertical="center"/>
    </xf>
    <xf numFmtId="0" fontId="24" fillId="5" borderId="53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5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2" fillId="0" borderId="3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right" vertical="center"/>
    </xf>
    <xf numFmtId="0" fontId="2" fillId="0" borderId="0" xfId="0" quotePrefix="1" applyFont="1" applyAlignment="1">
      <alignment vertical="center"/>
    </xf>
    <xf numFmtId="0" fontId="27" fillId="0" borderId="0" xfId="0" applyFont="1" applyAlignment="1">
      <alignment horizontal="left" vertical="center"/>
    </xf>
    <xf numFmtId="0" fontId="2" fillId="0" borderId="36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2" fillId="2" borderId="2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5" fillId="0" borderId="7" xfId="0" applyFont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15" fillId="4" borderId="48" xfId="0" applyFont="1" applyFill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3" borderId="24" xfId="0" applyNumberFormat="1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/>
    </xf>
    <xf numFmtId="0" fontId="31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31" fillId="3" borderId="2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2" fillId="0" borderId="100" xfId="0" applyFont="1" applyBorder="1" applyAlignment="1">
      <alignment vertical="center"/>
    </xf>
    <xf numFmtId="0" fontId="22" fillId="0" borderId="4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31" fillId="3" borderId="42" xfId="0" applyFont="1" applyFill="1" applyBorder="1" applyAlignment="1">
      <alignment horizontal="center" vertical="center"/>
    </xf>
    <xf numFmtId="0" fontId="22" fillId="3" borderId="43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8" borderId="2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2" fillId="3" borderId="42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8" borderId="42" xfId="0" applyFont="1" applyFill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7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3" fillId="3" borderId="28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vertical="center"/>
    </xf>
    <xf numFmtId="0" fontId="2" fillId="5" borderId="49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vertical="center"/>
    </xf>
    <xf numFmtId="0" fontId="2" fillId="0" borderId="36" xfId="0" quotePrefix="1" applyFont="1" applyBorder="1" applyAlignment="1">
      <alignment horizontal="right" vertical="center"/>
    </xf>
    <xf numFmtId="164" fontId="22" fillId="3" borderId="24" xfId="0" applyNumberFormat="1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2" fillId="8" borderId="23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164" fontId="22" fillId="3" borderId="27" xfId="0" applyNumberFormat="1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58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left" vertical="center" wrapText="1"/>
    </xf>
    <xf numFmtId="0" fontId="2" fillId="3" borderId="58" xfId="0" applyFont="1" applyFill="1" applyBorder="1" applyAlignment="1">
      <alignment horizontal="center" vertical="center"/>
    </xf>
    <xf numFmtId="0" fontId="2" fillId="3" borderId="102" xfId="0" applyFont="1" applyFill="1" applyBorder="1" applyAlignment="1">
      <alignment horizontal="center" vertical="center"/>
    </xf>
    <xf numFmtId="0" fontId="2" fillId="3" borderId="94" xfId="0" applyFont="1" applyFill="1" applyBorder="1" applyAlignment="1">
      <alignment horizontal="center" vertical="center"/>
    </xf>
    <xf numFmtId="0" fontId="23" fillId="0" borderId="103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13" xfId="0" applyFont="1" applyBorder="1" applyAlignment="1">
      <alignment horizontal="justify" vertical="center" wrapText="1"/>
    </xf>
    <xf numFmtId="0" fontId="22" fillId="0" borderId="76" xfId="0" applyFont="1" applyBorder="1" applyAlignment="1">
      <alignment horizontal="left" vertical="center"/>
    </xf>
    <xf numFmtId="0" fontId="22" fillId="3" borderId="15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justify" vertical="center" wrapText="1"/>
    </xf>
    <xf numFmtId="0" fontId="22" fillId="0" borderId="77" xfId="0" applyFont="1" applyBorder="1" applyAlignment="1">
      <alignment horizontal="left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3" fillId="0" borderId="77" xfId="0" applyFont="1" applyBorder="1" applyAlignment="1">
      <alignment horizontal="left" vertical="center"/>
    </xf>
    <xf numFmtId="0" fontId="33" fillId="8" borderId="23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3" fillId="0" borderId="99" xfId="0" applyFont="1" applyBorder="1" applyAlignment="1">
      <alignment horizontal="left" vertical="center"/>
    </xf>
    <xf numFmtId="0" fontId="22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horizontal="justify" vertical="center" wrapText="1"/>
    </xf>
    <xf numFmtId="0" fontId="22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164" fontId="2" fillId="0" borderId="58" xfId="0" applyNumberFormat="1" applyFont="1" applyBorder="1" applyAlignment="1">
      <alignment horizontal="center" vertical="center" wrapText="1"/>
    </xf>
    <xf numFmtId="0" fontId="22" fillId="7" borderId="23" xfId="0" applyFont="1" applyFill="1" applyBorder="1" applyAlignment="1">
      <alignment horizontal="center" vertical="center"/>
    </xf>
    <xf numFmtId="0" fontId="22" fillId="7" borderId="19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97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5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11" fillId="0" borderId="94" xfId="0" applyFont="1" applyBorder="1" applyAlignment="1">
      <alignment horizontal="center" vertical="center"/>
    </xf>
    <xf numFmtId="0" fontId="32" fillId="0" borderId="86" xfId="0" applyFont="1" applyBorder="1" applyAlignment="1">
      <alignment horizontal="center" vertical="center"/>
    </xf>
    <xf numFmtId="0" fontId="32" fillId="0" borderId="87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0" fontId="15" fillId="0" borderId="86" xfId="0" applyFont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68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73" xfId="0" applyFont="1" applyBorder="1" applyAlignment="1">
      <alignment horizontal="center" vertical="center"/>
    </xf>
    <xf numFmtId="0" fontId="15" fillId="0" borderId="9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2" fillId="5" borderId="86" xfId="0" applyFont="1" applyFill="1" applyBorder="1" applyAlignment="1">
      <alignment horizontal="center" vertical="center"/>
    </xf>
    <xf numFmtId="0" fontId="2" fillId="5" borderId="87" xfId="0" applyFont="1" applyFill="1" applyBorder="1" applyAlignment="1">
      <alignment horizontal="center" vertical="center"/>
    </xf>
    <xf numFmtId="0" fontId="2" fillId="5" borderId="88" xfId="0" applyFont="1" applyFill="1" applyBorder="1" applyAlignment="1">
      <alignment horizontal="center" vertical="center"/>
    </xf>
    <xf numFmtId="0" fontId="15" fillId="5" borderId="84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textRotation="90"/>
    </xf>
    <xf numFmtId="0" fontId="11" fillId="0" borderId="63" xfId="0" applyFont="1" applyBorder="1" applyAlignment="1">
      <alignment horizontal="center" vertical="center" textRotation="90"/>
    </xf>
    <xf numFmtId="0" fontId="11" fillId="0" borderId="64" xfId="0" applyFont="1" applyBorder="1" applyAlignment="1">
      <alignment horizontal="center" vertical="center" textRotation="90"/>
    </xf>
    <xf numFmtId="0" fontId="11" fillId="0" borderId="24" xfId="0" applyFont="1" applyBorder="1" applyAlignment="1">
      <alignment horizontal="center" vertical="center"/>
    </xf>
    <xf numFmtId="0" fontId="15" fillId="5" borderId="83" xfId="0" applyFont="1" applyFill="1" applyBorder="1" applyAlignment="1">
      <alignment horizontal="center" vertical="center"/>
    </xf>
    <xf numFmtId="0" fontId="15" fillId="5" borderId="73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left" vertical="top" wrapText="1"/>
    </xf>
    <xf numFmtId="0" fontId="2" fillId="3" borderId="77" xfId="0" applyFont="1" applyFill="1" applyBorder="1" applyAlignment="1">
      <alignment horizontal="left" vertical="top" wrapText="1"/>
    </xf>
    <xf numFmtId="0" fontId="2" fillId="3" borderId="30" xfId="0" applyFont="1" applyFill="1" applyBorder="1" applyAlignment="1">
      <alignment horizontal="left" vertical="top" wrapText="1"/>
    </xf>
    <xf numFmtId="0" fontId="2" fillId="3" borderId="78" xfId="0" applyFont="1" applyFill="1" applyBorder="1" applyAlignment="1">
      <alignment horizontal="left" vertical="top" wrapText="1"/>
    </xf>
    <xf numFmtId="0" fontId="15" fillId="6" borderId="79" xfId="0" applyFont="1" applyFill="1" applyBorder="1" applyAlignment="1">
      <alignment horizontal="right" vertical="center"/>
    </xf>
    <xf numFmtId="0" fontId="15" fillId="6" borderId="80" xfId="0" applyFont="1" applyFill="1" applyBorder="1" applyAlignment="1">
      <alignment horizontal="right" vertical="center"/>
    </xf>
    <xf numFmtId="0" fontId="15" fillId="6" borderId="7" xfId="0" applyFont="1" applyFill="1" applyBorder="1" applyAlignment="1">
      <alignment horizontal="right" vertical="center"/>
    </xf>
    <xf numFmtId="0" fontId="15" fillId="6" borderId="8" xfId="0" applyFont="1" applyFill="1" applyBorder="1" applyAlignment="1">
      <alignment horizontal="right" vertical="center"/>
    </xf>
    <xf numFmtId="0" fontId="15" fillId="5" borderId="81" xfId="0" applyFont="1" applyFill="1" applyBorder="1" applyAlignment="1">
      <alignment horizontal="center" vertical="center"/>
    </xf>
    <xf numFmtId="0" fontId="15" fillId="5" borderId="82" xfId="0" applyFont="1" applyFill="1" applyBorder="1" applyAlignment="1">
      <alignment horizontal="center" vertical="center"/>
    </xf>
    <xf numFmtId="0" fontId="15" fillId="5" borderId="85" xfId="0" applyFont="1" applyFill="1" applyBorder="1" applyAlignment="1">
      <alignment horizontal="center" vertical="center"/>
    </xf>
    <xf numFmtId="0" fontId="15" fillId="5" borderId="6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top" wrapText="1"/>
    </xf>
    <xf numFmtId="0" fontId="2" fillId="3" borderId="76" xfId="0" applyFont="1" applyFill="1" applyBorder="1" applyAlignment="1">
      <alignment horizontal="left" vertical="top" wrapText="1"/>
    </xf>
    <xf numFmtId="0" fontId="15" fillId="4" borderId="48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textRotation="90" wrapText="1"/>
    </xf>
    <xf numFmtId="0" fontId="11" fillId="0" borderId="63" xfId="0" applyFont="1" applyBorder="1" applyAlignment="1">
      <alignment horizontal="center" vertical="center" textRotation="90" wrapText="1"/>
    </xf>
    <xf numFmtId="0" fontId="11" fillId="0" borderId="64" xfId="0" applyFont="1" applyBorder="1" applyAlignment="1">
      <alignment horizontal="center" vertical="center" textRotation="90" wrapText="1"/>
    </xf>
    <xf numFmtId="0" fontId="11" fillId="0" borderId="6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textRotation="90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11" fillId="0" borderId="48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7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34" xfId="0" applyFont="1" applyBorder="1" applyAlignment="1">
      <alignment horizontal="left" vertical="center" wrapText="1"/>
    </xf>
    <xf numFmtId="0" fontId="22" fillId="0" borderId="8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77" xfId="0" applyFont="1" applyBorder="1" applyAlignment="1">
      <alignment horizontal="left" vertical="center" wrapText="1"/>
    </xf>
    <xf numFmtId="0" fontId="15" fillId="5" borderId="79" xfId="0" applyFont="1" applyFill="1" applyBorder="1" applyAlignment="1">
      <alignment horizontal="right" vertical="center"/>
    </xf>
    <xf numFmtId="0" fontId="15" fillId="5" borderId="80" xfId="0" applyFont="1" applyFill="1" applyBorder="1" applyAlignment="1">
      <alignment horizontal="right" vertical="center"/>
    </xf>
    <xf numFmtId="0" fontId="15" fillId="5" borderId="7" xfId="0" applyFont="1" applyFill="1" applyBorder="1" applyAlignment="1">
      <alignment horizontal="right" vertical="center"/>
    </xf>
    <xf numFmtId="0" fontId="15" fillId="5" borderId="8" xfId="0" applyFont="1" applyFill="1" applyBorder="1" applyAlignment="1">
      <alignment horizontal="right" vertical="center"/>
    </xf>
    <xf numFmtId="0" fontId="22" fillId="0" borderId="76" xfId="0" applyFont="1" applyBorder="1" applyAlignment="1">
      <alignment horizontal="left" vertical="center" wrapText="1"/>
    </xf>
    <xf numFmtId="0" fontId="11" fillId="4" borderId="48" xfId="0" applyFont="1" applyFill="1" applyBorder="1" applyAlignment="1">
      <alignment horizontal="center" vertical="center"/>
    </xf>
    <xf numFmtId="0" fontId="11" fillId="0" borderId="43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25" fillId="5" borderId="84" xfId="0" applyFont="1" applyFill="1" applyBorder="1" applyAlignment="1">
      <alignment horizontal="center" vertical="center"/>
    </xf>
    <xf numFmtId="0" fontId="25" fillId="5" borderId="10" xfId="0" applyFont="1" applyFill="1" applyBorder="1" applyAlignment="1">
      <alignment horizontal="center" vertical="center"/>
    </xf>
    <xf numFmtId="0" fontId="24" fillId="5" borderId="86" xfId="0" applyFont="1" applyFill="1" applyBorder="1" applyAlignment="1">
      <alignment horizontal="center" vertical="center"/>
    </xf>
    <xf numFmtId="0" fontId="24" fillId="5" borderId="87" xfId="0" applyFont="1" applyFill="1" applyBorder="1" applyAlignment="1">
      <alignment horizontal="center" vertical="center"/>
    </xf>
    <xf numFmtId="0" fontId="24" fillId="5" borderId="88" xfId="0" applyFont="1" applyFill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5" fillId="5" borderId="79" xfId="0" applyFont="1" applyFill="1" applyBorder="1" applyAlignment="1">
      <alignment horizontal="right" vertical="center"/>
    </xf>
    <xf numFmtId="0" fontId="25" fillId="5" borderId="80" xfId="0" applyFont="1" applyFill="1" applyBorder="1" applyAlignment="1">
      <alignment horizontal="right" vertical="center"/>
    </xf>
    <xf numFmtId="0" fontId="25" fillId="5" borderId="7" xfId="0" applyFont="1" applyFill="1" applyBorder="1" applyAlignment="1">
      <alignment horizontal="right" vertical="center"/>
    </xf>
    <xf numFmtId="0" fontId="25" fillId="5" borderId="8" xfId="0" applyFont="1" applyFill="1" applyBorder="1" applyAlignment="1">
      <alignment horizontal="right" vertical="center"/>
    </xf>
    <xf numFmtId="0" fontId="25" fillId="5" borderId="81" xfId="0" applyFont="1" applyFill="1" applyBorder="1" applyAlignment="1">
      <alignment horizontal="center" vertical="center"/>
    </xf>
    <xf numFmtId="0" fontId="25" fillId="5" borderId="82" xfId="0" applyFont="1" applyFill="1" applyBorder="1" applyAlignment="1">
      <alignment horizontal="center" vertical="center"/>
    </xf>
    <xf numFmtId="0" fontId="25" fillId="5" borderId="83" xfId="0" applyFont="1" applyFill="1" applyBorder="1" applyAlignment="1">
      <alignment horizontal="center" vertical="center"/>
    </xf>
    <xf numFmtId="0" fontId="25" fillId="5" borderId="73" xfId="0" applyFont="1" applyFill="1" applyBorder="1" applyAlignment="1">
      <alignment horizontal="center" vertical="center"/>
    </xf>
    <xf numFmtId="0" fontId="25" fillId="5" borderId="85" xfId="0" applyFont="1" applyFill="1" applyBorder="1" applyAlignment="1">
      <alignment horizontal="center" vertical="center"/>
    </xf>
    <xf numFmtId="0" fontId="25" fillId="5" borderId="64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22" fillId="0" borderId="76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/>
    </xf>
    <xf numFmtId="0" fontId="7" fillId="0" borderId="101" xfId="0" applyFont="1" applyFill="1" applyBorder="1"/>
    <xf numFmtId="0" fontId="0" fillId="0" borderId="58" xfId="0" applyFill="1" applyBorder="1" applyAlignment="1">
      <alignment horizontal="center"/>
    </xf>
    <xf numFmtId="0" fontId="0" fillId="0" borderId="93" xfId="0" applyFill="1" applyBorder="1" applyAlignment="1">
      <alignment horizontal="center"/>
    </xf>
    <xf numFmtId="0" fontId="0" fillId="0" borderId="24" xfId="0" applyFill="1" applyBorder="1" applyAlignment="1">
      <alignment horizontal="left"/>
    </xf>
    <xf numFmtId="0" fontId="0" fillId="0" borderId="6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41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0" fillId="0" borderId="60" xfId="0" applyFill="1" applyBorder="1" applyAlignment="1">
      <alignment horizontal="center"/>
    </xf>
    <xf numFmtId="0" fontId="0" fillId="0" borderId="69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01" xfId="0" applyFont="1" applyBorder="1"/>
    <xf numFmtId="0" fontId="0" fillId="0" borderId="58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Fill="1" applyBorder="1" applyAlignment="1">
      <alignment horizontal="left" vertical="center" wrapText="1"/>
    </xf>
    <xf numFmtId="0" fontId="0" fillId="0" borderId="41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41" xfId="0" applyFill="1" applyBorder="1" applyAlignment="1">
      <alignment horizontal="left" vertical="center" wrapText="1"/>
    </xf>
    <xf numFmtId="0" fontId="0" fillId="0" borderId="25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5" xfId="0" applyFill="1" applyBorder="1" applyAlignment="1">
      <alignment horizontal="left" vertical="center"/>
    </xf>
    <xf numFmtId="0" fontId="0" fillId="0" borderId="25" xfId="0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27" xfId="0" applyBorder="1" applyAlignment="1">
      <alignment horizontal="left"/>
    </xf>
    <xf numFmtId="0" fontId="2" fillId="3" borderId="0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/>
    </xf>
    <xf numFmtId="0" fontId="9" fillId="0" borderId="41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0" fontId="0" fillId="0" borderId="25" xfId="0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9" defaultPivotStyle="PivotStyleLight16">
    <tableStyle name="Styl tabeli przestawnej 1" table="0" count="1">
      <tableStyleElement type="wholeTable" dxfId="0"/>
    </tableStyle>
  </tableStyles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27"/>
  <sheetViews>
    <sheetView tabSelected="1" view="pageBreakPreview" zoomScale="70" zoomScaleNormal="50" zoomScaleSheetLayoutView="70" zoomScalePageLayoutView="50" workbookViewId="0">
      <selection activeCell="R7" sqref="R7"/>
    </sheetView>
  </sheetViews>
  <sheetFormatPr defaultColWidth="9.21875" defaultRowHeight="18" customHeight="1" x14ac:dyDescent="0.25"/>
  <cols>
    <col min="1" max="1" width="4.21875" style="85" customWidth="1"/>
    <col min="2" max="2" width="57" style="85" customWidth="1"/>
    <col min="3" max="3" width="9.44140625" style="85" customWidth="1"/>
    <col min="4" max="6" width="6.5546875" style="85" customWidth="1"/>
    <col min="7" max="7" width="7.5546875" style="85" customWidth="1"/>
    <col min="8" max="8" width="5.44140625" style="85" customWidth="1"/>
    <col min="9" max="9" width="8" style="85" customWidth="1"/>
    <col min="10" max="10" width="5.44140625" style="85" customWidth="1"/>
    <col min="11" max="11" width="6.44140625" style="85" customWidth="1"/>
    <col min="12" max="27" width="5.5546875" style="85" customWidth="1"/>
    <col min="28" max="31" width="9.21875" style="293"/>
    <col min="32" max="16384" width="9.21875" style="85"/>
  </cols>
  <sheetData>
    <row r="2" spans="1:27" ht="18" customHeight="1" thickBot="1" x14ac:dyDescent="0.3"/>
    <row r="3" spans="1:27" ht="18" customHeight="1" x14ac:dyDescent="0.25">
      <c r="A3" s="86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 t="s">
        <v>301</v>
      </c>
      <c r="S3" s="87"/>
      <c r="T3" s="87"/>
      <c r="U3" s="87"/>
      <c r="V3" s="87"/>
      <c r="W3" s="87"/>
      <c r="X3" s="87"/>
      <c r="Y3" s="87"/>
      <c r="Z3" s="87"/>
      <c r="AA3" s="88"/>
    </row>
    <row r="4" spans="1:27" ht="28.35" customHeight="1" x14ac:dyDescent="0.25">
      <c r="A4" s="89"/>
      <c r="B4" s="90" t="s">
        <v>66</v>
      </c>
      <c r="AA4" s="91"/>
    </row>
    <row r="5" spans="1:27" ht="24" customHeight="1" x14ac:dyDescent="0.25">
      <c r="A5" s="89"/>
      <c r="AA5" s="91"/>
    </row>
    <row r="6" spans="1:27" ht="43.8" customHeight="1" x14ac:dyDescent="0.25">
      <c r="A6" s="89"/>
      <c r="B6" s="92" t="s">
        <v>0</v>
      </c>
      <c r="C6" s="92" t="s">
        <v>95</v>
      </c>
      <c r="D6" s="93"/>
      <c r="E6" s="92"/>
      <c r="F6" s="92"/>
      <c r="G6" s="92"/>
      <c r="H6" s="92"/>
      <c r="M6" s="85" t="s">
        <v>252</v>
      </c>
      <c r="AA6" s="91"/>
    </row>
    <row r="7" spans="1:27" ht="18" customHeight="1" x14ac:dyDescent="0.25">
      <c r="A7" s="89"/>
      <c r="B7" s="94" t="s">
        <v>72</v>
      </c>
      <c r="C7" s="95" t="s">
        <v>96</v>
      </c>
      <c r="E7" s="96"/>
      <c r="F7" s="96"/>
      <c r="G7" s="96"/>
      <c r="H7" s="96"/>
      <c r="I7" s="96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AA7" s="91"/>
    </row>
    <row r="8" spans="1:27" ht="18" customHeight="1" x14ac:dyDescent="0.25">
      <c r="A8" s="89"/>
      <c r="B8" s="94" t="s">
        <v>61</v>
      </c>
      <c r="C8" s="96" t="s">
        <v>97</v>
      </c>
      <c r="E8" s="96"/>
      <c r="F8" s="96"/>
      <c r="G8" s="96"/>
      <c r="H8" s="96"/>
      <c r="I8" s="96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AA8" s="91"/>
    </row>
    <row r="9" spans="1:27" ht="18" customHeight="1" x14ac:dyDescent="0.25">
      <c r="A9" s="89"/>
      <c r="B9" s="94" t="s">
        <v>60</v>
      </c>
      <c r="C9" s="96" t="s">
        <v>283</v>
      </c>
      <c r="E9" s="96"/>
      <c r="F9" s="96"/>
      <c r="G9" s="96"/>
      <c r="H9" s="96"/>
      <c r="I9" s="96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AA9" s="91"/>
    </row>
    <row r="10" spans="1:27" ht="18" customHeight="1" x14ac:dyDescent="0.25">
      <c r="A10" s="89"/>
      <c r="I10" s="96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AA10" s="91"/>
    </row>
    <row r="11" spans="1:27" ht="18" customHeight="1" thickBot="1" x14ac:dyDescent="0.3">
      <c r="A11" s="89"/>
      <c r="B11" s="97"/>
      <c r="C11" s="97"/>
      <c r="D11" s="97"/>
      <c r="E11" s="97"/>
      <c r="F11" s="97"/>
      <c r="G11" s="97"/>
      <c r="H11" s="97"/>
      <c r="I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AA11" s="91"/>
    </row>
    <row r="12" spans="1:27" ht="39" customHeight="1" thickBot="1" x14ac:dyDescent="0.3">
      <c r="A12" s="89"/>
      <c r="B12" s="517" t="s">
        <v>68</v>
      </c>
      <c r="C12" s="518"/>
      <c r="D12" s="518"/>
      <c r="E12" s="518"/>
      <c r="F12" s="519"/>
      <c r="G12" s="98">
        <f>(G150)</f>
        <v>574</v>
      </c>
      <c r="H12" s="99" t="s">
        <v>67</v>
      </c>
      <c r="I12" s="100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AA12" s="91"/>
    </row>
    <row r="13" spans="1:27" ht="82.35" customHeight="1" thickBot="1" x14ac:dyDescent="0.3">
      <c r="A13" s="89"/>
      <c r="B13" s="520" t="s">
        <v>291</v>
      </c>
      <c r="C13" s="521"/>
      <c r="D13" s="521"/>
      <c r="E13" s="521"/>
      <c r="F13" s="522"/>
      <c r="G13" s="98">
        <f>G12/25+(15+1+10)*4/25+8</f>
        <v>35.120000000000005</v>
      </c>
      <c r="H13" s="99" t="s">
        <v>39</v>
      </c>
      <c r="I13" s="100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AA13" s="91"/>
    </row>
    <row r="14" spans="1:27" ht="73.349999999999994" customHeight="1" thickBot="1" x14ac:dyDescent="0.3">
      <c r="A14" s="89"/>
      <c r="B14" s="520" t="s">
        <v>292</v>
      </c>
      <c r="C14" s="521"/>
      <c r="D14" s="521"/>
      <c r="E14" s="521"/>
      <c r="F14" s="522"/>
      <c r="G14" s="98">
        <v>5</v>
      </c>
      <c r="H14" s="99" t="s">
        <v>39</v>
      </c>
      <c r="I14" s="100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AA14" s="91"/>
    </row>
    <row r="15" spans="1:27" ht="45.6" customHeight="1" thickBot="1" x14ac:dyDescent="0.3">
      <c r="A15" s="89"/>
      <c r="B15" s="523" t="s">
        <v>293</v>
      </c>
      <c r="C15" s="524"/>
      <c r="D15" s="524"/>
      <c r="E15" s="524"/>
      <c r="F15" s="525"/>
      <c r="G15" s="98">
        <v>60</v>
      </c>
      <c r="H15" s="99" t="s">
        <v>39</v>
      </c>
      <c r="I15" s="100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AA15" s="91"/>
    </row>
    <row r="16" spans="1:27" ht="88.8" customHeight="1" thickBot="1" x14ac:dyDescent="0.3">
      <c r="A16" s="89"/>
      <c r="B16" s="520" t="s">
        <v>294</v>
      </c>
      <c r="C16" s="521"/>
      <c r="D16" s="521"/>
      <c r="E16" s="521"/>
      <c r="F16" s="522"/>
      <c r="G16" s="98">
        <v>83</v>
      </c>
      <c r="H16" s="99" t="s">
        <v>39</v>
      </c>
      <c r="I16" s="100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AA16" s="91"/>
    </row>
    <row r="17" spans="1:27" ht="60" customHeight="1" thickBot="1" x14ac:dyDescent="0.3">
      <c r="A17" s="89"/>
      <c r="B17" s="526" t="s">
        <v>295</v>
      </c>
      <c r="C17" s="527"/>
      <c r="D17" s="527"/>
      <c r="E17" s="527"/>
      <c r="F17" s="528"/>
      <c r="G17" s="101" t="s">
        <v>112</v>
      </c>
      <c r="H17" s="99" t="s">
        <v>39</v>
      </c>
      <c r="I17" s="100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AA17" s="91"/>
    </row>
    <row r="18" spans="1:27" ht="18" customHeight="1" x14ac:dyDescent="0.25">
      <c r="A18" s="89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AA18" s="91"/>
    </row>
    <row r="19" spans="1:27" ht="18" customHeight="1" thickBot="1" x14ac:dyDescent="0.3">
      <c r="A19" s="102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4"/>
    </row>
    <row r="20" spans="1:27" ht="18" customHeight="1" x14ac:dyDescent="0.25">
      <c r="A20" s="105"/>
      <c r="B20" s="106"/>
      <c r="C20" s="107"/>
      <c r="D20" s="447" t="s">
        <v>272</v>
      </c>
      <c r="E20" s="448"/>
      <c r="F20" s="448"/>
      <c r="G20" s="448"/>
      <c r="H20" s="448"/>
      <c r="I20" s="448"/>
      <c r="J20" s="448"/>
      <c r="K20" s="448"/>
      <c r="L20" s="448"/>
      <c r="M20" s="448"/>
      <c r="N20" s="448"/>
      <c r="O20" s="448"/>
      <c r="P20" s="448"/>
      <c r="Q20" s="448"/>
      <c r="R20" s="448"/>
      <c r="S20" s="449"/>
      <c r="T20" s="453"/>
      <c r="U20" s="454"/>
      <c r="V20" s="454"/>
      <c r="W20" s="454"/>
      <c r="X20" s="454"/>
      <c r="Y20" s="454"/>
      <c r="Z20" s="454"/>
      <c r="AA20" s="455"/>
    </row>
    <row r="21" spans="1:27" ht="18" customHeight="1" x14ac:dyDescent="0.25">
      <c r="A21" s="456"/>
      <c r="B21" s="457"/>
      <c r="C21" s="458"/>
      <c r="D21" s="450"/>
      <c r="E21" s="451"/>
      <c r="F21" s="451"/>
      <c r="G21" s="451"/>
      <c r="H21" s="451"/>
      <c r="I21" s="451"/>
      <c r="J21" s="451"/>
      <c r="K21" s="451"/>
      <c r="L21" s="451"/>
      <c r="M21" s="451"/>
      <c r="N21" s="451"/>
      <c r="O21" s="451"/>
      <c r="P21" s="451"/>
      <c r="Q21" s="451"/>
      <c r="R21" s="451"/>
      <c r="S21" s="452"/>
      <c r="T21" s="459"/>
      <c r="U21" s="460"/>
      <c r="V21" s="460"/>
      <c r="W21" s="460"/>
      <c r="X21" s="460"/>
      <c r="Y21" s="460"/>
      <c r="Z21" s="460"/>
      <c r="AA21" s="461"/>
    </row>
    <row r="22" spans="1:27" ht="18" customHeight="1" x14ac:dyDescent="0.25">
      <c r="A22" s="445" t="s">
        <v>150</v>
      </c>
      <c r="B22" s="344"/>
      <c r="C22" s="440"/>
      <c r="D22" s="450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2"/>
      <c r="T22" s="459"/>
      <c r="U22" s="460"/>
      <c r="V22" s="460"/>
      <c r="W22" s="460"/>
      <c r="X22" s="460"/>
      <c r="Y22" s="460"/>
      <c r="Z22" s="460"/>
      <c r="AA22" s="461"/>
    </row>
    <row r="23" spans="1:27" ht="18" customHeight="1" x14ac:dyDescent="0.25">
      <c r="A23" s="445"/>
      <c r="B23" s="344"/>
      <c r="C23" s="440"/>
      <c r="D23" s="94" t="s">
        <v>72</v>
      </c>
      <c r="E23" s="108"/>
      <c r="F23" s="108"/>
      <c r="G23" s="108"/>
      <c r="H23" s="95" t="str">
        <f>(C7)</f>
        <v>PROFIL OGÓLNOAKADEMICKI</v>
      </c>
      <c r="J23" s="96"/>
      <c r="K23" s="96"/>
      <c r="L23" s="96"/>
      <c r="M23" s="96"/>
      <c r="N23" s="96"/>
      <c r="O23" s="96"/>
      <c r="P23" s="109"/>
      <c r="Q23" s="109"/>
      <c r="R23" s="109"/>
      <c r="S23" s="110"/>
      <c r="T23" s="439"/>
      <c r="U23" s="344"/>
      <c r="V23" s="344"/>
      <c r="W23" s="344"/>
      <c r="X23" s="344"/>
      <c r="Y23" s="344"/>
      <c r="Z23" s="344"/>
      <c r="AA23" s="446"/>
    </row>
    <row r="24" spans="1:27" ht="18" customHeight="1" x14ac:dyDescent="0.25">
      <c r="A24" s="439"/>
      <c r="B24" s="344"/>
      <c r="C24" s="440"/>
      <c r="D24" s="94" t="s">
        <v>61</v>
      </c>
      <c r="E24" s="108"/>
      <c r="F24" s="108"/>
      <c r="G24" s="94"/>
      <c r="H24" s="96" t="str">
        <f>(C8)</f>
        <v>STUDIA DRUGIEGO STOPNIA (1,5-letnie)</v>
      </c>
      <c r="J24" s="96"/>
      <c r="K24" s="96"/>
      <c r="L24" s="96"/>
      <c r="M24" s="96"/>
      <c r="N24" s="96"/>
      <c r="O24" s="96"/>
      <c r="P24" s="109"/>
      <c r="Q24" s="109"/>
      <c r="R24" s="109"/>
      <c r="S24" s="110"/>
      <c r="T24" s="426"/>
      <c r="U24" s="427"/>
      <c r="V24" s="427"/>
      <c r="W24" s="427"/>
      <c r="X24" s="427"/>
      <c r="Y24" s="427"/>
      <c r="Z24" s="427"/>
      <c r="AA24" s="438"/>
    </row>
    <row r="25" spans="1:27" ht="18" customHeight="1" x14ac:dyDescent="0.25">
      <c r="A25" s="439" t="s">
        <v>59</v>
      </c>
      <c r="B25" s="344"/>
      <c r="C25" s="440"/>
      <c r="D25" s="94" t="s">
        <v>60</v>
      </c>
      <c r="E25" s="108"/>
      <c r="F25" s="108"/>
      <c r="G25" s="94"/>
      <c r="H25" s="96" t="str">
        <f>(C9)</f>
        <v xml:space="preserve">STUDIA NIESTACJONARNE </v>
      </c>
      <c r="J25" s="96"/>
      <c r="K25" s="96"/>
      <c r="L25" s="96"/>
      <c r="M25" s="96"/>
      <c r="N25" s="96"/>
      <c r="O25" s="96"/>
      <c r="P25" s="109"/>
      <c r="Q25" s="109"/>
      <c r="R25" s="109"/>
      <c r="S25" s="110"/>
      <c r="T25" s="426" t="s">
        <v>70</v>
      </c>
      <c r="U25" s="427"/>
      <c r="V25" s="427"/>
      <c r="W25" s="427"/>
      <c r="X25" s="427"/>
      <c r="Y25" s="427"/>
      <c r="Z25" s="427"/>
      <c r="AA25" s="438"/>
    </row>
    <row r="26" spans="1:27" ht="18" customHeight="1" x14ac:dyDescent="0.25">
      <c r="A26" s="426" t="s">
        <v>37</v>
      </c>
      <c r="B26" s="427"/>
      <c r="C26" s="428"/>
      <c r="D26" s="94" t="s">
        <v>0</v>
      </c>
      <c r="E26" s="94"/>
      <c r="F26" s="94"/>
      <c r="G26" s="94"/>
      <c r="H26" s="96" t="str">
        <f>(C6)</f>
        <v>BUDOWNICTWO</v>
      </c>
      <c r="J26" s="96"/>
      <c r="K26" s="96"/>
      <c r="L26" s="96"/>
      <c r="M26" s="96"/>
      <c r="N26" s="96"/>
      <c r="O26" s="96"/>
      <c r="P26" s="109"/>
      <c r="Q26" s="109"/>
      <c r="R26" s="109"/>
      <c r="S26" s="110"/>
      <c r="T26" s="426" t="s">
        <v>71</v>
      </c>
      <c r="U26" s="427"/>
      <c r="V26" s="427"/>
      <c r="W26" s="427"/>
      <c r="X26" s="427"/>
      <c r="Y26" s="427"/>
      <c r="Z26" s="427"/>
      <c r="AA26" s="438"/>
    </row>
    <row r="27" spans="1:27" ht="18" customHeight="1" x14ac:dyDescent="0.25">
      <c r="A27" s="80"/>
      <c r="B27" s="81" t="s">
        <v>38</v>
      </c>
      <c r="C27" s="111"/>
      <c r="D27" s="94" t="s">
        <v>1</v>
      </c>
      <c r="E27" s="94"/>
      <c r="F27" s="94"/>
      <c r="G27" s="94"/>
      <c r="H27" s="94" t="s">
        <v>285</v>
      </c>
      <c r="I27" s="94"/>
      <c r="J27" s="94"/>
      <c r="K27" s="94"/>
      <c r="L27" s="94"/>
      <c r="M27" s="94"/>
      <c r="N27" s="94"/>
      <c r="O27" s="94"/>
      <c r="P27" s="94"/>
      <c r="Q27" s="94"/>
      <c r="R27" s="109"/>
      <c r="S27" s="110"/>
      <c r="T27" s="80"/>
      <c r="U27" s="81"/>
      <c r="V27" s="81"/>
      <c r="W27" s="81"/>
      <c r="X27" s="81"/>
      <c r="Y27" s="81"/>
      <c r="Z27" s="81"/>
      <c r="AA27" s="82"/>
    </row>
    <row r="28" spans="1:27" ht="18" customHeight="1" x14ac:dyDescent="0.25">
      <c r="A28" s="80"/>
      <c r="B28" s="81"/>
      <c r="C28" s="111"/>
      <c r="D28" s="94"/>
      <c r="E28" s="94"/>
      <c r="F28" s="94"/>
      <c r="G28" s="94"/>
      <c r="H28" s="94" t="s">
        <v>98</v>
      </c>
      <c r="I28" s="94"/>
      <c r="J28" s="94"/>
      <c r="K28" s="94"/>
      <c r="L28" s="94"/>
      <c r="M28" s="94"/>
      <c r="N28" s="94"/>
      <c r="O28" s="94"/>
      <c r="P28" s="94"/>
      <c r="Q28" s="94"/>
      <c r="R28" s="109"/>
      <c r="S28" s="110"/>
      <c r="T28" s="80"/>
      <c r="U28" s="81"/>
      <c r="V28" s="81"/>
      <c r="W28" s="81"/>
      <c r="X28" s="81"/>
      <c r="Y28" s="81"/>
      <c r="Z28" s="81"/>
      <c r="AA28" s="82"/>
    </row>
    <row r="29" spans="1:27" ht="18" customHeight="1" x14ac:dyDescent="0.25">
      <c r="A29" s="439"/>
      <c r="B29" s="344"/>
      <c r="C29" s="440"/>
      <c r="D29" s="112"/>
      <c r="E29" s="94"/>
      <c r="F29" s="94"/>
      <c r="G29" s="94"/>
      <c r="H29" s="94" t="s">
        <v>99</v>
      </c>
      <c r="I29" s="94"/>
      <c r="J29" s="94"/>
      <c r="K29" s="94"/>
      <c r="L29" s="94"/>
      <c r="M29" s="94"/>
      <c r="N29" s="94"/>
      <c r="O29" s="94"/>
      <c r="P29" s="94"/>
      <c r="Q29" s="94"/>
      <c r="R29" s="109"/>
      <c r="S29" s="110"/>
      <c r="T29" s="426"/>
      <c r="U29" s="427"/>
      <c r="V29" s="427"/>
      <c r="W29" s="427"/>
      <c r="X29" s="427"/>
      <c r="Y29" s="427"/>
      <c r="Z29" s="427"/>
      <c r="AA29" s="438"/>
    </row>
    <row r="30" spans="1:27" ht="18" customHeight="1" thickBot="1" x14ac:dyDescent="0.3">
      <c r="A30" s="113"/>
      <c r="B30" s="114"/>
      <c r="C30" s="115"/>
      <c r="D30" s="112"/>
      <c r="E30" s="94"/>
      <c r="F30" s="94"/>
      <c r="G30" s="94"/>
      <c r="H30" s="94" t="s">
        <v>100</v>
      </c>
      <c r="I30" s="116"/>
      <c r="J30" s="94"/>
      <c r="K30" s="116"/>
      <c r="L30" s="96"/>
      <c r="M30" s="96"/>
      <c r="N30" s="96"/>
      <c r="O30" s="96"/>
      <c r="P30" s="109"/>
      <c r="Q30" s="109"/>
      <c r="R30" s="109"/>
      <c r="S30" s="110"/>
      <c r="T30" s="441"/>
      <c r="U30" s="442"/>
      <c r="V30" s="442"/>
      <c r="W30" s="442"/>
      <c r="X30" s="442"/>
      <c r="Y30" s="442"/>
      <c r="Z30" s="442"/>
      <c r="AA30" s="443"/>
    </row>
    <row r="31" spans="1:27" ht="10.5" customHeight="1" thickBot="1" x14ac:dyDescent="0.3">
      <c r="A31" s="492"/>
      <c r="B31" s="444"/>
      <c r="C31" s="444"/>
      <c r="D31" s="444"/>
      <c r="E31" s="444"/>
      <c r="F31" s="444"/>
      <c r="G31" s="444"/>
      <c r="H31" s="444"/>
      <c r="I31" s="444"/>
      <c r="J31" s="444"/>
      <c r="K31" s="444"/>
      <c r="L31" s="444"/>
      <c r="M31" s="444"/>
      <c r="N31" s="444"/>
      <c r="O31" s="444"/>
      <c r="P31" s="444"/>
      <c r="Q31" s="444"/>
      <c r="R31" s="444"/>
      <c r="S31" s="444"/>
      <c r="T31" s="444"/>
      <c r="U31" s="444"/>
      <c r="V31" s="444"/>
      <c r="W31" s="444"/>
      <c r="X31" s="444"/>
      <c r="Y31" s="444"/>
      <c r="Z31" s="444"/>
      <c r="AA31" s="493"/>
    </row>
    <row r="32" spans="1:27" ht="18" customHeight="1" x14ac:dyDescent="0.25">
      <c r="A32" s="412" t="s">
        <v>2</v>
      </c>
      <c r="B32" s="415" t="s">
        <v>69</v>
      </c>
      <c r="C32" s="416"/>
      <c r="D32" s="421" t="s">
        <v>3</v>
      </c>
      <c r="E32" s="416"/>
      <c r="F32" s="422"/>
      <c r="G32" s="425" t="s">
        <v>4</v>
      </c>
      <c r="H32" s="349"/>
      <c r="I32" s="349"/>
      <c r="J32" s="349"/>
      <c r="K32" s="349"/>
      <c r="L32" s="425" t="s">
        <v>42</v>
      </c>
      <c r="M32" s="349"/>
      <c r="N32" s="349"/>
      <c r="O32" s="349"/>
      <c r="P32" s="349"/>
      <c r="Q32" s="349"/>
      <c r="R32" s="349"/>
      <c r="S32" s="349"/>
      <c r="T32" s="349"/>
      <c r="U32" s="349"/>
      <c r="V32" s="349"/>
      <c r="W32" s="349"/>
      <c r="X32" s="349"/>
      <c r="Y32" s="349"/>
      <c r="Z32" s="349"/>
      <c r="AA32" s="350"/>
    </row>
    <row r="33" spans="1:39" ht="18" customHeight="1" x14ac:dyDescent="0.25">
      <c r="A33" s="413"/>
      <c r="B33" s="417"/>
      <c r="C33" s="418"/>
      <c r="D33" s="423"/>
      <c r="E33" s="418"/>
      <c r="F33" s="424"/>
      <c r="G33" s="430" t="s">
        <v>5</v>
      </c>
      <c r="H33" s="389" t="s">
        <v>6</v>
      </c>
      <c r="I33" s="389"/>
      <c r="J33" s="389"/>
      <c r="K33" s="373"/>
      <c r="L33" s="431" t="s">
        <v>43</v>
      </c>
      <c r="M33" s="432"/>
      <c r="N33" s="432"/>
      <c r="O33" s="322"/>
      <c r="P33" s="431" t="s">
        <v>44</v>
      </c>
      <c r="Q33" s="432"/>
      <c r="R33" s="432"/>
      <c r="S33" s="433"/>
      <c r="T33" s="434" t="s">
        <v>45</v>
      </c>
      <c r="U33" s="432"/>
      <c r="V33" s="432"/>
      <c r="W33" s="322"/>
      <c r="X33" s="431" t="s">
        <v>46</v>
      </c>
      <c r="Y33" s="432"/>
      <c r="Z33" s="432"/>
      <c r="AA33" s="433"/>
    </row>
    <row r="34" spans="1:39" ht="18" customHeight="1" x14ac:dyDescent="0.25">
      <c r="A34" s="413"/>
      <c r="B34" s="417"/>
      <c r="C34" s="418"/>
      <c r="D34" s="435" t="s">
        <v>7</v>
      </c>
      <c r="E34" s="489" t="s">
        <v>8</v>
      </c>
      <c r="F34" s="383" t="s">
        <v>39</v>
      </c>
      <c r="G34" s="387"/>
      <c r="H34" s="389" t="s">
        <v>9</v>
      </c>
      <c r="I34" s="389" t="s">
        <v>10</v>
      </c>
      <c r="J34" s="389" t="s">
        <v>11</v>
      </c>
      <c r="K34" s="373" t="s">
        <v>35</v>
      </c>
      <c r="L34" s="409" t="s">
        <v>73</v>
      </c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0"/>
      <c r="Z34" s="410"/>
      <c r="AA34" s="411"/>
      <c r="AB34" s="294"/>
      <c r="AC34" s="294"/>
      <c r="AD34" s="294"/>
      <c r="AE34" s="294"/>
      <c r="AF34" s="117"/>
      <c r="AG34" s="117"/>
      <c r="AH34" s="117"/>
      <c r="AI34" s="117"/>
      <c r="AJ34" s="117"/>
      <c r="AK34" s="117"/>
      <c r="AL34" s="117"/>
      <c r="AM34" s="117"/>
    </row>
    <row r="35" spans="1:39" ht="18" customHeight="1" x14ac:dyDescent="0.25">
      <c r="A35" s="413"/>
      <c r="B35" s="417"/>
      <c r="C35" s="418"/>
      <c r="D35" s="435"/>
      <c r="E35" s="490"/>
      <c r="F35" s="384"/>
      <c r="G35" s="387"/>
      <c r="H35" s="389"/>
      <c r="I35" s="389"/>
      <c r="J35" s="389"/>
      <c r="K35" s="373"/>
      <c r="L35" s="336" t="s">
        <v>9</v>
      </c>
      <c r="M35" s="311" t="s">
        <v>10</v>
      </c>
      <c r="N35" s="338" t="s">
        <v>11</v>
      </c>
      <c r="O35" s="118" t="s">
        <v>47</v>
      </c>
      <c r="P35" s="336" t="s">
        <v>9</v>
      </c>
      <c r="Q35" s="311" t="s">
        <v>10</v>
      </c>
      <c r="R35" s="338" t="s">
        <v>11</v>
      </c>
      <c r="S35" s="118" t="s">
        <v>47</v>
      </c>
      <c r="T35" s="336" t="s">
        <v>9</v>
      </c>
      <c r="U35" s="311" t="s">
        <v>10</v>
      </c>
      <c r="V35" s="338" t="s">
        <v>11</v>
      </c>
      <c r="W35" s="118" t="s">
        <v>47</v>
      </c>
      <c r="X35" s="336" t="s">
        <v>9</v>
      </c>
      <c r="Y35" s="311" t="s">
        <v>10</v>
      </c>
      <c r="Z35" s="338" t="s">
        <v>11</v>
      </c>
      <c r="AA35" s="118" t="s">
        <v>47</v>
      </c>
    </row>
    <row r="36" spans="1:39" ht="18" customHeight="1" thickBot="1" x14ac:dyDescent="0.3">
      <c r="A36" s="414"/>
      <c r="B36" s="419"/>
      <c r="C36" s="420"/>
      <c r="D36" s="436"/>
      <c r="E36" s="491"/>
      <c r="F36" s="385"/>
      <c r="G36" s="388"/>
      <c r="H36" s="312"/>
      <c r="I36" s="312"/>
      <c r="J36" s="312"/>
      <c r="K36" s="374"/>
      <c r="L36" s="337"/>
      <c r="M36" s="312"/>
      <c r="N36" s="339"/>
      <c r="O36" s="119" t="s">
        <v>23</v>
      </c>
      <c r="P36" s="337"/>
      <c r="Q36" s="312"/>
      <c r="R36" s="339"/>
      <c r="S36" s="119" t="s">
        <v>23</v>
      </c>
      <c r="T36" s="337"/>
      <c r="U36" s="312"/>
      <c r="V36" s="339"/>
      <c r="W36" s="119" t="s">
        <v>23</v>
      </c>
      <c r="X36" s="337"/>
      <c r="Y36" s="312"/>
      <c r="Z36" s="339"/>
      <c r="AA36" s="119" t="s">
        <v>23</v>
      </c>
    </row>
    <row r="37" spans="1:39" ht="18" customHeight="1" thickBot="1" x14ac:dyDescent="0.3">
      <c r="A37" s="120" t="s">
        <v>27</v>
      </c>
      <c r="B37" s="406" t="s">
        <v>56</v>
      </c>
      <c r="C37" s="406"/>
      <c r="D37" s="406"/>
      <c r="E37" s="406"/>
      <c r="F37" s="406"/>
      <c r="G37" s="406"/>
      <c r="H37" s="406"/>
      <c r="I37" s="406"/>
      <c r="J37" s="406"/>
      <c r="K37" s="406"/>
      <c r="L37" s="407"/>
      <c r="M37" s="407"/>
      <c r="N37" s="407"/>
      <c r="O37" s="407"/>
      <c r="P37" s="407"/>
      <c r="Q37" s="407"/>
      <c r="R37" s="407"/>
      <c r="S37" s="407"/>
      <c r="T37" s="407"/>
      <c r="U37" s="407"/>
      <c r="V37" s="407"/>
      <c r="W37" s="407"/>
      <c r="X37" s="407"/>
      <c r="Y37" s="407"/>
      <c r="Z37" s="407"/>
      <c r="AA37" s="408"/>
    </row>
    <row r="38" spans="1:39" ht="18" customHeight="1" x14ac:dyDescent="0.25">
      <c r="A38" s="121" t="s">
        <v>12</v>
      </c>
      <c r="B38" s="515" t="s">
        <v>101</v>
      </c>
      <c r="C38" s="516"/>
      <c r="D38" s="122"/>
      <c r="E38" s="123">
        <v>1</v>
      </c>
      <c r="F38" s="123">
        <v>2</v>
      </c>
      <c r="G38" s="124">
        <f t="shared" ref="G38" si="0">SUM(H38:K38)</f>
        <v>20</v>
      </c>
      <c r="H38" s="125">
        <f>L38+P38+T38+X38</f>
        <v>10</v>
      </c>
      <c r="I38" s="126">
        <f>M38+Q38+U38+Y38</f>
        <v>10</v>
      </c>
      <c r="J38" s="126">
        <f t="shared" ref="J38:K38" si="1">N38+R38+V38+Z38</f>
        <v>0</v>
      </c>
      <c r="K38" s="127">
        <f t="shared" si="1"/>
        <v>0</v>
      </c>
      <c r="L38" s="128">
        <v>10</v>
      </c>
      <c r="M38" s="129">
        <v>10</v>
      </c>
      <c r="N38" s="130"/>
      <c r="O38" s="131"/>
      <c r="P38" s="121"/>
      <c r="Q38" s="132"/>
      <c r="R38" s="132"/>
      <c r="S38" s="133"/>
      <c r="T38" s="121"/>
      <c r="U38" s="132"/>
      <c r="V38" s="132"/>
      <c r="W38" s="133"/>
      <c r="X38" s="121"/>
      <c r="Y38" s="132"/>
      <c r="Z38" s="132"/>
      <c r="AA38" s="133"/>
    </row>
    <row r="39" spans="1:39" ht="18" customHeight="1" thickBot="1" x14ac:dyDescent="0.3">
      <c r="A39" s="134"/>
      <c r="B39" s="503"/>
      <c r="C39" s="504"/>
      <c r="D39" s="135"/>
      <c r="E39" s="136"/>
      <c r="F39" s="136"/>
      <c r="G39" s="137"/>
      <c r="H39" s="138"/>
      <c r="I39" s="139"/>
      <c r="J39" s="139"/>
      <c r="K39" s="140"/>
      <c r="L39" s="141"/>
      <c r="M39" s="142"/>
      <c r="N39" s="136"/>
      <c r="O39" s="143"/>
      <c r="P39" s="141"/>
      <c r="Q39" s="142"/>
      <c r="R39" s="142"/>
      <c r="S39" s="143"/>
      <c r="T39" s="144"/>
      <c r="U39" s="142"/>
      <c r="V39" s="142"/>
      <c r="W39" s="143"/>
      <c r="X39" s="144"/>
      <c r="Y39" s="142"/>
      <c r="Z39" s="142"/>
      <c r="AA39" s="143"/>
    </row>
    <row r="40" spans="1:39" ht="18" customHeight="1" thickTop="1" x14ac:dyDescent="0.25">
      <c r="A40" s="145"/>
      <c r="B40" s="505" t="s">
        <v>17</v>
      </c>
      <c r="C40" s="506"/>
      <c r="D40" s="509">
        <f t="shared" ref="D40:AA40" si="2">SUM(D38:D39)</f>
        <v>0</v>
      </c>
      <c r="E40" s="511">
        <f t="shared" si="2"/>
        <v>1</v>
      </c>
      <c r="F40" s="494">
        <f t="shared" si="2"/>
        <v>2</v>
      </c>
      <c r="G40" s="513">
        <f t="shared" si="2"/>
        <v>20</v>
      </c>
      <c r="H40" s="511">
        <f t="shared" si="2"/>
        <v>10</v>
      </c>
      <c r="I40" s="511">
        <f t="shared" si="2"/>
        <v>10</v>
      </c>
      <c r="J40" s="511">
        <f t="shared" si="2"/>
        <v>0</v>
      </c>
      <c r="K40" s="494">
        <f t="shared" si="2"/>
        <v>0</v>
      </c>
      <c r="L40" s="146">
        <f t="shared" si="2"/>
        <v>10</v>
      </c>
      <c r="M40" s="147">
        <f t="shared" si="2"/>
        <v>10</v>
      </c>
      <c r="N40" s="147">
        <f t="shared" si="2"/>
        <v>0</v>
      </c>
      <c r="O40" s="148">
        <f t="shared" si="2"/>
        <v>0</v>
      </c>
      <c r="P40" s="146">
        <f t="shared" si="2"/>
        <v>0</v>
      </c>
      <c r="Q40" s="147">
        <f t="shared" si="2"/>
        <v>0</v>
      </c>
      <c r="R40" s="147">
        <f t="shared" si="2"/>
        <v>0</v>
      </c>
      <c r="S40" s="149">
        <f t="shared" si="2"/>
        <v>0</v>
      </c>
      <c r="T40" s="150">
        <f t="shared" si="2"/>
        <v>0</v>
      </c>
      <c r="U40" s="147">
        <f t="shared" si="2"/>
        <v>0</v>
      </c>
      <c r="V40" s="147">
        <f t="shared" si="2"/>
        <v>0</v>
      </c>
      <c r="W40" s="148">
        <f t="shared" si="2"/>
        <v>0</v>
      </c>
      <c r="X40" s="146">
        <f t="shared" si="2"/>
        <v>0</v>
      </c>
      <c r="Y40" s="147">
        <f t="shared" si="2"/>
        <v>0</v>
      </c>
      <c r="Z40" s="147">
        <f t="shared" si="2"/>
        <v>0</v>
      </c>
      <c r="AA40" s="149">
        <f t="shared" si="2"/>
        <v>0</v>
      </c>
    </row>
    <row r="41" spans="1:39" ht="18" customHeight="1" thickBot="1" x14ac:dyDescent="0.3">
      <c r="A41" s="151"/>
      <c r="B41" s="507"/>
      <c r="C41" s="508"/>
      <c r="D41" s="510"/>
      <c r="E41" s="512"/>
      <c r="F41" s="495"/>
      <c r="G41" s="514"/>
      <c r="H41" s="512"/>
      <c r="I41" s="512"/>
      <c r="J41" s="512"/>
      <c r="K41" s="495"/>
      <c r="L41" s="496">
        <f>SUM(L40:O40)</f>
        <v>20</v>
      </c>
      <c r="M41" s="497"/>
      <c r="N41" s="497"/>
      <c r="O41" s="498"/>
      <c r="P41" s="496">
        <f>SUM(P40:S40)</f>
        <v>0</v>
      </c>
      <c r="Q41" s="497"/>
      <c r="R41" s="497"/>
      <c r="S41" s="498"/>
      <c r="T41" s="496">
        <f>SUM(T40:W40)</f>
        <v>0</v>
      </c>
      <c r="U41" s="497"/>
      <c r="V41" s="497"/>
      <c r="W41" s="498"/>
      <c r="X41" s="496">
        <f>SUM(X40:AA40)</f>
        <v>0</v>
      </c>
      <c r="Y41" s="497"/>
      <c r="Z41" s="497"/>
      <c r="AA41" s="498"/>
    </row>
    <row r="42" spans="1:39" s="152" customFormat="1" ht="18" customHeight="1" x14ac:dyDescent="0.25">
      <c r="A42" s="375" t="s">
        <v>48</v>
      </c>
      <c r="B42" s="376"/>
      <c r="C42" s="377"/>
      <c r="D42" s="378" t="s">
        <v>7</v>
      </c>
      <c r="E42" s="381" t="s">
        <v>8</v>
      </c>
      <c r="F42" s="383" t="s">
        <v>39</v>
      </c>
      <c r="G42" s="386" t="s">
        <v>5</v>
      </c>
      <c r="H42" s="389" t="s">
        <v>9</v>
      </c>
      <c r="I42" s="389" t="s">
        <v>10</v>
      </c>
      <c r="J42" s="389" t="s">
        <v>11</v>
      </c>
      <c r="K42" s="373" t="s">
        <v>35</v>
      </c>
      <c r="L42" s="334" t="s">
        <v>43</v>
      </c>
      <c r="M42" s="332"/>
      <c r="N42" s="332"/>
      <c r="O42" s="333"/>
      <c r="P42" s="334" t="s">
        <v>44</v>
      </c>
      <c r="Q42" s="332"/>
      <c r="R42" s="332"/>
      <c r="S42" s="335"/>
      <c r="T42" s="331" t="s">
        <v>45</v>
      </c>
      <c r="U42" s="332"/>
      <c r="V42" s="332"/>
      <c r="W42" s="333"/>
      <c r="X42" s="334" t="s">
        <v>46</v>
      </c>
      <c r="Y42" s="332"/>
      <c r="Z42" s="332"/>
      <c r="AA42" s="335"/>
      <c r="AB42" s="295"/>
      <c r="AC42" s="295"/>
      <c r="AD42" s="295"/>
      <c r="AE42" s="295"/>
    </row>
    <row r="43" spans="1:39" s="152" customFormat="1" ht="18" customHeight="1" x14ac:dyDescent="0.25">
      <c r="A43" s="375"/>
      <c r="B43" s="376"/>
      <c r="C43" s="377"/>
      <c r="D43" s="379"/>
      <c r="E43" s="381"/>
      <c r="F43" s="384"/>
      <c r="G43" s="387"/>
      <c r="H43" s="389"/>
      <c r="I43" s="389"/>
      <c r="J43" s="389"/>
      <c r="K43" s="373"/>
      <c r="L43" s="336" t="s">
        <v>9</v>
      </c>
      <c r="M43" s="311" t="s">
        <v>10</v>
      </c>
      <c r="N43" s="338" t="s">
        <v>11</v>
      </c>
      <c r="O43" s="153" t="s">
        <v>47</v>
      </c>
      <c r="P43" s="336" t="s">
        <v>9</v>
      </c>
      <c r="Q43" s="311" t="s">
        <v>10</v>
      </c>
      <c r="R43" s="338" t="s">
        <v>11</v>
      </c>
      <c r="S43" s="153" t="s">
        <v>47</v>
      </c>
      <c r="T43" s="336" t="s">
        <v>9</v>
      </c>
      <c r="U43" s="311" t="s">
        <v>10</v>
      </c>
      <c r="V43" s="338" t="s">
        <v>11</v>
      </c>
      <c r="W43" s="153" t="s">
        <v>47</v>
      </c>
      <c r="X43" s="336" t="s">
        <v>9</v>
      </c>
      <c r="Y43" s="311" t="s">
        <v>10</v>
      </c>
      <c r="Z43" s="338" t="s">
        <v>11</v>
      </c>
      <c r="AA43" s="153" t="s">
        <v>47</v>
      </c>
      <c r="AB43" s="295"/>
      <c r="AC43" s="295"/>
      <c r="AD43" s="295"/>
      <c r="AE43" s="295"/>
    </row>
    <row r="44" spans="1:39" s="152" customFormat="1" ht="18" customHeight="1" thickBot="1" x14ac:dyDescent="0.3">
      <c r="A44" s="375"/>
      <c r="B44" s="376"/>
      <c r="C44" s="377"/>
      <c r="D44" s="380"/>
      <c r="E44" s="382"/>
      <c r="F44" s="385"/>
      <c r="G44" s="388"/>
      <c r="H44" s="312"/>
      <c r="I44" s="312"/>
      <c r="J44" s="312"/>
      <c r="K44" s="374"/>
      <c r="L44" s="337"/>
      <c r="M44" s="312"/>
      <c r="N44" s="339"/>
      <c r="O44" s="119" t="s">
        <v>23</v>
      </c>
      <c r="P44" s="337"/>
      <c r="Q44" s="312"/>
      <c r="R44" s="339"/>
      <c r="S44" s="119" t="s">
        <v>23</v>
      </c>
      <c r="T44" s="337"/>
      <c r="U44" s="312"/>
      <c r="V44" s="339"/>
      <c r="W44" s="119" t="s">
        <v>23</v>
      </c>
      <c r="X44" s="337"/>
      <c r="Y44" s="312"/>
      <c r="Z44" s="339"/>
      <c r="AA44" s="119" t="s">
        <v>23</v>
      </c>
      <c r="AB44" s="295"/>
      <c r="AC44" s="295"/>
      <c r="AD44" s="295"/>
      <c r="AE44" s="295"/>
    </row>
    <row r="45" spans="1:39" s="152" customFormat="1" ht="18" customHeight="1" x14ac:dyDescent="0.25">
      <c r="A45" s="375"/>
      <c r="B45" s="376"/>
      <c r="C45" s="377"/>
      <c r="D45" s="499">
        <f t="shared" ref="D45:AA45" si="3">D40</f>
        <v>0</v>
      </c>
      <c r="E45" s="501">
        <f t="shared" si="3"/>
        <v>1</v>
      </c>
      <c r="F45" s="361">
        <f t="shared" si="3"/>
        <v>2</v>
      </c>
      <c r="G45" s="363">
        <f t="shared" si="3"/>
        <v>20</v>
      </c>
      <c r="H45" s="359">
        <f t="shared" si="3"/>
        <v>10</v>
      </c>
      <c r="I45" s="359">
        <f t="shared" si="3"/>
        <v>10</v>
      </c>
      <c r="J45" s="359">
        <f t="shared" si="3"/>
        <v>0</v>
      </c>
      <c r="K45" s="359">
        <f t="shared" si="3"/>
        <v>0</v>
      </c>
      <c r="L45" s="154">
        <f t="shared" si="3"/>
        <v>10</v>
      </c>
      <c r="M45" s="155">
        <f t="shared" si="3"/>
        <v>10</v>
      </c>
      <c r="N45" s="155">
        <f t="shared" si="3"/>
        <v>0</v>
      </c>
      <c r="O45" s="156">
        <f t="shared" si="3"/>
        <v>0</v>
      </c>
      <c r="P45" s="154">
        <f t="shared" si="3"/>
        <v>0</v>
      </c>
      <c r="Q45" s="155">
        <f t="shared" si="3"/>
        <v>0</v>
      </c>
      <c r="R45" s="155">
        <f t="shared" si="3"/>
        <v>0</v>
      </c>
      <c r="S45" s="157">
        <f t="shared" si="3"/>
        <v>0</v>
      </c>
      <c r="T45" s="154">
        <f t="shared" si="3"/>
        <v>0</v>
      </c>
      <c r="U45" s="155">
        <f t="shared" si="3"/>
        <v>0</v>
      </c>
      <c r="V45" s="155">
        <f t="shared" si="3"/>
        <v>0</v>
      </c>
      <c r="W45" s="156">
        <f t="shared" si="3"/>
        <v>0</v>
      </c>
      <c r="X45" s="158">
        <f t="shared" si="3"/>
        <v>0</v>
      </c>
      <c r="Y45" s="155">
        <f t="shared" si="3"/>
        <v>0</v>
      </c>
      <c r="Z45" s="155">
        <f t="shared" si="3"/>
        <v>0</v>
      </c>
      <c r="AA45" s="156">
        <f t="shared" si="3"/>
        <v>0</v>
      </c>
      <c r="AB45" s="295"/>
      <c r="AC45" s="295" t="s">
        <v>40</v>
      </c>
      <c r="AD45" s="295"/>
      <c r="AE45" s="295"/>
    </row>
    <row r="46" spans="1:39" s="152" customFormat="1" ht="18" customHeight="1" thickBot="1" x14ac:dyDescent="0.3">
      <c r="A46" s="375"/>
      <c r="B46" s="376"/>
      <c r="C46" s="377"/>
      <c r="D46" s="500"/>
      <c r="E46" s="502"/>
      <c r="F46" s="362"/>
      <c r="G46" s="364"/>
      <c r="H46" s="360"/>
      <c r="I46" s="360"/>
      <c r="J46" s="360"/>
      <c r="K46" s="360"/>
      <c r="L46" s="365">
        <f>SUM(L45:O45)</f>
        <v>20</v>
      </c>
      <c r="M46" s="366"/>
      <c r="N46" s="366"/>
      <c r="O46" s="367"/>
      <c r="P46" s="365">
        <f>SUM(P45:S45)</f>
        <v>0</v>
      </c>
      <c r="Q46" s="366"/>
      <c r="R46" s="366"/>
      <c r="S46" s="367"/>
      <c r="T46" s="365">
        <f>SUM(T45:W45)</f>
        <v>0</v>
      </c>
      <c r="U46" s="366"/>
      <c r="V46" s="366"/>
      <c r="W46" s="367"/>
      <c r="X46" s="365">
        <f>SUM(X45:AA45)</f>
        <v>0</v>
      </c>
      <c r="Y46" s="366"/>
      <c r="Z46" s="366"/>
      <c r="AA46" s="367"/>
      <c r="AB46" s="295"/>
      <c r="AC46" s="295">
        <f>SUM(L46:AA46)</f>
        <v>20</v>
      </c>
      <c r="AD46" s="295"/>
      <c r="AE46" s="295"/>
    </row>
    <row r="47" spans="1:39" s="152" customFormat="1" ht="18" customHeight="1" x14ac:dyDescent="0.25">
      <c r="A47" s="375"/>
      <c r="B47" s="376"/>
      <c r="C47" s="377"/>
      <c r="D47" s="340" t="s">
        <v>18</v>
      </c>
      <c r="E47" s="341"/>
      <c r="F47" s="342"/>
      <c r="G47" s="333" t="s">
        <v>19</v>
      </c>
      <c r="H47" s="349"/>
      <c r="I47" s="349"/>
      <c r="J47" s="349"/>
      <c r="K47" s="350"/>
      <c r="L47" s="475">
        <v>0</v>
      </c>
      <c r="M47" s="476"/>
      <c r="N47" s="476"/>
      <c r="O47" s="477"/>
      <c r="P47" s="475">
        <v>0</v>
      </c>
      <c r="Q47" s="476"/>
      <c r="R47" s="476"/>
      <c r="S47" s="477"/>
      <c r="T47" s="475">
        <v>0</v>
      </c>
      <c r="U47" s="476"/>
      <c r="V47" s="476"/>
      <c r="W47" s="477"/>
      <c r="X47" s="354"/>
      <c r="Y47" s="355"/>
      <c r="Z47" s="355"/>
      <c r="AA47" s="356"/>
      <c r="AB47" s="295"/>
      <c r="AC47" s="295">
        <f>SUM(L47:AA47)</f>
        <v>0</v>
      </c>
      <c r="AD47" s="295"/>
      <c r="AE47" s="295"/>
    </row>
    <row r="48" spans="1:39" s="152" customFormat="1" ht="18" customHeight="1" x14ac:dyDescent="0.25">
      <c r="A48" s="375"/>
      <c r="B48" s="376"/>
      <c r="C48" s="377"/>
      <c r="D48" s="343"/>
      <c r="E48" s="344"/>
      <c r="F48" s="345"/>
      <c r="G48" s="322" t="s">
        <v>20</v>
      </c>
      <c r="H48" s="323"/>
      <c r="I48" s="323"/>
      <c r="J48" s="323"/>
      <c r="K48" s="324"/>
      <c r="L48" s="478">
        <v>1</v>
      </c>
      <c r="M48" s="479"/>
      <c r="N48" s="479"/>
      <c r="O48" s="480"/>
      <c r="P48" s="478">
        <v>0</v>
      </c>
      <c r="Q48" s="479"/>
      <c r="R48" s="479"/>
      <c r="S48" s="480"/>
      <c r="T48" s="478">
        <v>0</v>
      </c>
      <c r="U48" s="479"/>
      <c r="V48" s="479"/>
      <c r="W48" s="480"/>
      <c r="X48" s="319"/>
      <c r="Y48" s="320"/>
      <c r="Z48" s="320"/>
      <c r="AA48" s="321"/>
      <c r="AB48" s="295"/>
      <c r="AC48" s="295">
        <f>SUM(L48:AA48)</f>
        <v>1</v>
      </c>
      <c r="AD48" s="295"/>
      <c r="AE48" s="295"/>
    </row>
    <row r="49" spans="1:31" s="152" customFormat="1" ht="18" customHeight="1" thickBot="1" x14ac:dyDescent="0.3">
      <c r="A49" s="375"/>
      <c r="B49" s="376"/>
      <c r="C49" s="377"/>
      <c r="D49" s="346"/>
      <c r="E49" s="347"/>
      <c r="F49" s="348"/>
      <c r="G49" s="322" t="s">
        <v>39</v>
      </c>
      <c r="H49" s="323"/>
      <c r="I49" s="323"/>
      <c r="J49" s="323"/>
      <c r="K49" s="324"/>
      <c r="L49" s="472">
        <v>2</v>
      </c>
      <c r="M49" s="473"/>
      <c r="N49" s="473"/>
      <c r="O49" s="474"/>
      <c r="P49" s="472">
        <v>0</v>
      </c>
      <c r="Q49" s="473"/>
      <c r="R49" s="473"/>
      <c r="S49" s="474"/>
      <c r="T49" s="472">
        <v>0</v>
      </c>
      <c r="U49" s="473"/>
      <c r="V49" s="473"/>
      <c r="W49" s="474"/>
      <c r="X49" s="328"/>
      <c r="Y49" s="329"/>
      <c r="Z49" s="329"/>
      <c r="AA49" s="330"/>
      <c r="AB49" s="295"/>
      <c r="AC49" s="295">
        <f>SUM(L49:AA49)</f>
        <v>2</v>
      </c>
      <c r="AD49" s="295"/>
      <c r="AE49" s="295"/>
    </row>
    <row r="50" spans="1:31" ht="18" customHeight="1" x14ac:dyDescent="0.25">
      <c r="A50" s="105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59"/>
      <c r="P50" s="105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59"/>
    </row>
    <row r="51" spans="1:31" ht="18" customHeight="1" x14ac:dyDescent="0.25">
      <c r="A51" s="160" t="s">
        <v>21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10"/>
      <c r="P51" s="161"/>
      <c r="Q51" s="109" t="s">
        <v>300</v>
      </c>
      <c r="R51" s="108"/>
      <c r="S51" s="94"/>
      <c r="T51" s="94"/>
      <c r="U51" s="94"/>
      <c r="V51" s="94"/>
      <c r="W51" s="94"/>
      <c r="X51" s="92"/>
      <c r="Z51" s="94"/>
      <c r="AA51" s="162"/>
    </row>
    <row r="52" spans="1:31" ht="18" customHeight="1" x14ac:dyDescent="0.25">
      <c r="A52" s="161"/>
      <c r="B52" s="163" t="s">
        <v>102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162"/>
      <c r="P52" s="164"/>
      <c r="Q52" s="95" t="s">
        <v>22</v>
      </c>
      <c r="R52" s="108"/>
      <c r="S52" s="165"/>
      <c r="T52" s="165"/>
      <c r="U52" s="165"/>
      <c r="V52" s="165"/>
      <c r="W52" s="165"/>
      <c r="X52" s="165"/>
      <c r="Y52" s="165"/>
      <c r="Z52" s="165"/>
      <c r="AA52" s="166"/>
    </row>
    <row r="53" spans="1:31" ht="18" customHeight="1" x14ac:dyDescent="0.25">
      <c r="A53" s="167"/>
      <c r="B53" s="163" t="s">
        <v>103</v>
      </c>
      <c r="C53" s="109"/>
      <c r="D53" s="109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162"/>
      <c r="P53" s="164"/>
      <c r="Q53" s="109" t="s">
        <v>9</v>
      </c>
      <c r="R53" s="168" t="s">
        <v>49</v>
      </c>
      <c r="S53" s="165"/>
      <c r="T53" s="165"/>
      <c r="U53" s="165"/>
      <c r="V53" s="165"/>
      <c r="W53" s="165"/>
      <c r="X53" s="165"/>
      <c r="Y53" s="165"/>
      <c r="Z53" s="165"/>
      <c r="AA53" s="166"/>
    </row>
    <row r="54" spans="1:31" ht="18" customHeight="1" x14ac:dyDescent="0.25">
      <c r="A54" s="167"/>
      <c r="B54" s="169" t="s">
        <v>296</v>
      </c>
      <c r="C54" s="94"/>
      <c r="D54" s="94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10"/>
      <c r="P54" s="164"/>
      <c r="Q54" s="109" t="s">
        <v>10</v>
      </c>
      <c r="R54" s="168" t="s">
        <v>50</v>
      </c>
      <c r="S54" s="165"/>
      <c r="T54" s="165"/>
      <c r="U54" s="109"/>
      <c r="V54" s="165"/>
      <c r="W54" s="165"/>
      <c r="X54" s="165"/>
      <c r="Y54" s="165"/>
      <c r="Z54" s="165"/>
      <c r="AA54" s="166"/>
    </row>
    <row r="55" spans="1:31" ht="18" customHeight="1" x14ac:dyDescent="0.25">
      <c r="A55" s="167"/>
      <c r="B55" s="163" t="s">
        <v>273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10"/>
      <c r="P55" s="164"/>
      <c r="Q55" s="109" t="s">
        <v>11</v>
      </c>
      <c r="R55" s="168" t="s">
        <v>51</v>
      </c>
      <c r="S55" s="165"/>
      <c r="T55" s="165"/>
      <c r="U55" s="165"/>
      <c r="V55" s="165"/>
      <c r="W55" s="165"/>
      <c r="X55" s="165"/>
      <c r="Y55" s="165"/>
      <c r="Z55" s="165"/>
      <c r="AA55" s="166"/>
    </row>
    <row r="56" spans="1:31" ht="18" customHeight="1" x14ac:dyDescent="0.25">
      <c r="A56" s="167"/>
      <c r="B56" s="163" t="s">
        <v>297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10"/>
      <c r="P56" s="164"/>
      <c r="Q56" s="109" t="s">
        <v>47</v>
      </c>
      <c r="R56" s="168" t="s">
        <v>52</v>
      </c>
      <c r="S56" s="165"/>
      <c r="T56" s="165"/>
      <c r="U56" s="165"/>
      <c r="V56" s="165"/>
      <c r="W56" s="165"/>
      <c r="X56" s="165"/>
      <c r="Y56" s="165"/>
      <c r="Z56" s="165"/>
      <c r="AA56" s="166"/>
    </row>
    <row r="57" spans="1:31" ht="18" customHeight="1" x14ac:dyDescent="0.25">
      <c r="A57" s="167"/>
      <c r="B57" s="163" t="s">
        <v>274</v>
      </c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10"/>
      <c r="P57" s="164"/>
      <c r="Q57" s="109" t="s">
        <v>23</v>
      </c>
      <c r="R57" s="168" t="s">
        <v>53</v>
      </c>
      <c r="S57" s="165"/>
      <c r="T57" s="165"/>
      <c r="U57" s="165"/>
      <c r="V57" s="109"/>
      <c r="W57" s="109"/>
      <c r="X57" s="109"/>
      <c r="Y57" s="109"/>
      <c r="Z57" s="165"/>
      <c r="AA57" s="166"/>
    </row>
    <row r="58" spans="1:31" ht="18" customHeight="1" x14ac:dyDescent="0.25">
      <c r="A58" s="170"/>
      <c r="B58" s="163" t="s">
        <v>298</v>
      </c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10"/>
      <c r="P58" s="164"/>
      <c r="Q58" s="109" t="s">
        <v>54</v>
      </c>
      <c r="R58" s="168" t="s">
        <v>55</v>
      </c>
      <c r="S58" s="165"/>
      <c r="T58" s="165"/>
      <c r="U58" s="165"/>
      <c r="V58" s="165"/>
      <c r="W58" s="165"/>
      <c r="X58" s="165"/>
      <c r="Y58" s="165"/>
      <c r="Z58" s="165"/>
      <c r="AA58" s="166"/>
    </row>
    <row r="59" spans="1:31" ht="18" customHeight="1" x14ac:dyDescent="0.25">
      <c r="A59" s="89"/>
      <c r="B59" s="171" t="s">
        <v>104</v>
      </c>
      <c r="C59" s="94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10"/>
      <c r="P59" s="164"/>
      <c r="Q59" s="172"/>
      <c r="R59" s="173" t="s">
        <v>24</v>
      </c>
      <c r="S59" s="109" t="s">
        <v>25</v>
      </c>
      <c r="T59" s="165"/>
      <c r="U59" s="165"/>
      <c r="V59" s="165"/>
      <c r="W59" s="165"/>
      <c r="X59" s="165"/>
      <c r="Y59" s="165"/>
      <c r="Z59" s="165"/>
      <c r="AA59" s="166"/>
    </row>
    <row r="60" spans="1:31" ht="18" customHeight="1" thickBot="1" x14ac:dyDescent="0.3">
      <c r="A60" s="174"/>
      <c r="B60" s="175"/>
      <c r="C60" s="175"/>
      <c r="D60" s="175"/>
      <c r="E60" s="176"/>
      <c r="F60" s="176"/>
      <c r="G60" s="176"/>
      <c r="H60" s="176"/>
      <c r="I60" s="176"/>
      <c r="J60" s="176"/>
      <c r="K60" s="175"/>
      <c r="L60" s="175"/>
      <c r="M60" s="175"/>
      <c r="N60" s="175"/>
      <c r="O60" s="177"/>
      <c r="P60" s="313" t="s">
        <v>26</v>
      </c>
      <c r="Q60" s="314"/>
      <c r="R60" s="314"/>
      <c r="S60" s="314"/>
      <c r="T60" s="314"/>
      <c r="U60" s="314"/>
      <c r="V60" s="314"/>
      <c r="W60" s="314"/>
      <c r="X60" s="314"/>
      <c r="Y60" s="314"/>
      <c r="Z60" s="314"/>
      <c r="AA60" s="315"/>
    </row>
    <row r="61" spans="1:31" ht="18" customHeight="1" x14ac:dyDescent="0.25">
      <c r="A61" s="105"/>
      <c r="B61" s="106"/>
      <c r="C61" s="107"/>
      <c r="D61" s="447" t="str">
        <f>(D20)</f>
        <v>PLAN STUDIÓW NR VIII</v>
      </c>
      <c r="E61" s="448"/>
      <c r="F61" s="448"/>
      <c r="G61" s="448"/>
      <c r="H61" s="448"/>
      <c r="I61" s="448"/>
      <c r="J61" s="448"/>
      <c r="K61" s="448"/>
      <c r="L61" s="448"/>
      <c r="M61" s="448"/>
      <c r="N61" s="448"/>
      <c r="O61" s="448"/>
      <c r="P61" s="448"/>
      <c r="Q61" s="448"/>
      <c r="R61" s="448"/>
      <c r="S61" s="449"/>
      <c r="T61" s="453"/>
      <c r="U61" s="454"/>
      <c r="V61" s="454"/>
      <c r="W61" s="454"/>
      <c r="X61" s="454"/>
      <c r="Y61" s="454"/>
      <c r="Z61" s="454"/>
      <c r="AA61" s="455"/>
    </row>
    <row r="62" spans="1:31" ht="18" customHeight="1" x14ac:dyDescent="0.25">
      <c r="A62" s="456"/>
      <c r="B62" s="457"/>
      <c r="C62" s="458"/>
      <c r="D62" s="450"/>
      <c r="E62" s="451"/>
      <c r="F62" s="451"/>
      <c r="G62" s="451"/>
      <c r="H62" s="451"/>
      <c r="I62" s="451"/>
      <c r="J62" s="451"/>
      <c r="K62" s="451"/>
      <c r="L62" s="451"/>
      <c r="M62" s="451"/>
      <c r="N62" s="451"/>
      <c r="O62" s="451"/>
      <c r="P62" s="451"/>
      <c r="Q62" s="451"/>
      <c r="R62" s="451"/>
      <c r="S62" s="452"/>
      <c r="T62" s="459"/>
      <c r="U62" s="460"/>
      <c r="V62" s="460"/>
      <c r="W62" s="460"/>
      <c r="X62" s="460"/>
      <c r="Y62" s="460"/>
      <c r="Z62" s="460"/>
      <c r="AA62" s="461"/>
    </row>
    <row r="63" spans="1:31" ht="18" customHeight="1" x14ac:dyDescent="0.25">
      <c r="A63" s="445" t="str">
        <f>(A22)</f>
        <v>WYDZIAŁ BUDOWNICTWA ARCHITEKTURY I INŻYNIERII ŚRODOWISKA</v>
      </c>
      <c r="B63" s="344"/>
      <c r="C63" s="440"/>
      <c r="D63" s="450"/>
      <c r="E63" s="451"/>
      <c r="F63" s="451"/>
      <c r="G63" s="451"/>
      <c r="H63" s="451"/>
      <c r="I63" s="451"/>
      <c r="J63" s="451"/>
      <c r="K63" s="451"/>
      <c r="L63" s="451"/>
      <c r="M63" s="451"/>
      <c r="N63" s="451"/>
      <c r="O63" s="451"/>
      <c r="P63" s="451"/>
      <c r="Q63" s="451"/>
      <c r="R63" s="451"/>
      <c r="S63" s="452"/>
      <c r="T63" s="459"/>
      <c r="U63" s="460"/>
      <c r="V63" s="460"/>
      <c r="W63" s="460"/>
      <c r="X63" s="460"/>
      <c r="Y63" s="460"/>
      <c r="Z63" s="460"/>
      <c r="AA63" s="461"/>
    </row>
    <row r="64" spans="1:31" ht="18" customHeight="1" x14ac:dyDescent="0.25">
      <c r="A64" s="445"/>
      <c r="B64" s="344"/>
      <c r="C64" s="440"/>
      <c r="D64" s="94" t="s">
        <v>72</v>
      </c>
      <c r="E64" s="108"/>
      <c r="F64" s="108"/>
      <c r="G64" s="108"/>
      <c r="H64" s="95" t="str">
        <f>(C7)</f>
        <v>PROFIL OGÓLNOAKADEMICKI</v>
      </c>
      <c r="J64" s="96"/>
      <c r="K64" s="96"/>
      <c r="L64" s="96"/>
      <c r="M64" s="96"/>
      <c r="N64" s="96"/>
      <c r="O64" s="96"/>
      <c r="P64" s="109"/>
      <c r="Q64" s="109"/>
      <c r="R64" s="109"/>
      <c r="S64" s="110"/>
      <c r="T64" s="439"/>
      <c r="U64" s="344"/>
      <c r="V64" s="344"/>
      <c r="W64" s="344"/>
      <c r="X64" s="344"/>
      <c r="Y64" s="344"/>
      <c r="Z64" s="344"/>
      <c r="AA64" s="446"/>
    </row>
    <row r="65" spans="1:27" ht="18" customHeight="1" x14ac:dyDescent="0.25">
      <c r="A65" s="439"/>
      <c r="B65" s="344"/>
      <c r="C65" s="440"/>
      <c r="D65" s="94" t="s">
        <v>61</v>
      </c>
      <c r="E65" s="108"/>
      <c r="F65" s="108"/>
      <c r="G65" s="94"/>
      <c r="H65" s="96" t="str">
        <f>(H24)</f>
        <v>STUDIA DRUGIEGO STOPNIA (1,5-letnie)</v>
      </c>
      <c r="J65" s="96"/>
      <c r="K65" s="96"/>
      <c r="L65" s="96"/>
      <c r="M65" s="96"/>
      <c r="N65" s="96"/>
      <c r="O65" s="96"/>
      <c r="P65" s="109"/>
      <c r="Q65" s="109"/>
      <c r="R65" s="109"/>
      <c r="S65" s="110"/>
      <c r="T65" s="426"/>
      <c r="U65" s="427"/>
      <c r="V65" s="427"/>
      <c r="W65" s="427"/>
      <c r="X65" s="427"/>
      <c r="Y65" s="427"/>
      <c r="Z65" s="427"/>
      <c r="AA65" s="438"/>
    </row>
    <row r="66" spans="1:27" ht="18" customHeight="1" x14ac:dyDescent="0.25">
      <c r="A66" s="439" t="s">
        <v>59</v>
      </c>
      <c r="B66" s="344"/>
      <c r="C66" s="440"/>
      <c r="D66" s="94" t="s">
        <v>60</v>
      </c>
      <c r="E66" s="108"/>
      <c r="F66" s="108"/>
      <c r="G66" s="94"/>
      <c r="H66" s="96" t="str">
        <f>(C9)</f>
        <v xml:space="preserve">STUDIA NIESTACJONARNE </v>
      </c>
      <c r="J66" s="96"/>
      <c r="K66" s="96"/>
      <c r="L66" s="96"/>
      <c r="M66" s="96"/>
      <c r="N66" s="96"/>
      <c r="O66" s="96"/>
      <c r="P66" s="109"/>
      <c r="Q66" s="109"/>
      <c r="R66" s="109"/>
      <c r="S66" s="110"/>
      <c r="T66" s="426" t="s">
        <v>70</v>
      </c>
      <c r="U66" s="427"/>
      <c r="V66" s="427"/>
      <c r="W66" s="427"/>
      <c r="X66" s="427"/>
      <c r="Y66" s="427"/>
      <c r="Z66" s="427"/>
      <c r="AA66" s="438"/>
    </row>
    <row r="67" spans="1:27" ht="18" customHeight="1" x14ac:dyDescent="0.25">
      <c r="A67" s="426" t="s">
        <v>37</v>
      </c>
      <c r="B67" s="427"/>
      <c r="C67" s="428"/>
      <c r="D67" s="94" t="s">
        <v>0</v>
      </c>
      <c r="E67" s="94"/>
      <c r="F67" s="94"/>
      <c r="G67" s="94"/>
      <c r="H67" s="96" t="str">
        <f>(C6)</f>
        <v>BUDOWNICTWO</v>
      </c>
      <c r="J67" s="96"/>
      <c r="K67" s="96"/>
      <c r="L67" s="96"/>
      <c r="M67" s="96"/>
      <c r="N67" s="96"/>
      <c r="O67" s="96"/>
      <c r="P67" s="109"/>
      <c r="Q67" s="109"/>
      <c r="R67" s="109"/>
      <c r="S67" s="110"/>
      <c r="T67" s="426" t="s">
        <v>71</v>
      </c>
      <c r="U67" s="427"/>
      <c r="V67" s="427"/>
      <c r="W67" s="427"/>
      <c r="X67" s="427"/>
      <c r="Y67" s="427"/>
      <c r="Z67" s="427"/>
      <c r="AA67" s="438"/>
    </row>
    <row r="68" spans="1:27" ht="18" customHeight="1" x14ac:dyDescent="0.25">
      <c r="A68" s="439" t="s">
        <v>38</v>
      </c>
      <c r="B68" s="344"/>
      <c r="C68" s="440"/>
      <c r="D68" s="112" t="s">
        <v>1</v>
      </c>
      <c r="E68" s="94"/>
      <c r="F68" s="94"/>
      <c r="G68" s="94"/>
      <c r="H68" s="94" t="s">
        <v>285</v>
      </c>
      <c r="I68" s="94"/>
      <c r="J68" s="94"/>
      <c r="K68" s="94"/>
      <c r="L68" s="94"/>
      <c r="M68" s="94"/>
      <c r="N68" s="96"/>
      <c r="O68" s="96"/>
      <c r="P68" s="109"/>
      <c r="Q68" s="109"/>
      <c r="R68" s="109"/>
      <c r="S68" s="110"/>
      <c r="T68" s="426"/>
      <c r="U68" s="427"/>
      <c r="V68" s="427"/>
      <c r="W68" s="427"/>
      <c r="X68" s="427"/>
      <c r="Y68" s="427"/>
      <c r="Z68" s="427"/>
      <c r="AA68" s="438"/>
    </row>
    <row r="69" spans="1:27" ht="18" customHeight="1" x14ac:dyDescent="0.25">
      <c r="A69" s="178"/>
      <c r="B69" s="173"/>
      <c r="C69" s="179"/>
      <c r="D69" s="112"/>
      <c r="E69" s="94"/>
      <c r="F69" s="94"/>
      <c r="G69" s="94"/>
      <c r="H69" s="94" t="s">
        <v>98</v>
      </c>
      <c r="I69" s="94"/>
      <c r="J69" s="94"/>
      <c r="K69" s="94"/>
      <c r="L69" s="94"/>
      <c r="M69" s="94"/>
      <c r="N69" s="96"/>
      <c r="O69" s="96"/>
      <c r="P69" s="109"/>
      <c r="Q69" s="109"/>
      <c r="R69" s="109"/>
      <c r="S69" s="110"/>
      <c r="T69" s="80"/>
      <c r="U69" s="81"/>
      <c r="V69" s="81"/>
      <c r="W69" s="81"/>
      <c r="X69" s="81"/>
      <c r="Y69" s="81"/>
      <c r="Z69" s="81"/>
      <c r="AA69" s="82"/>
    </row>
    <row r="70" spans="1:27" ht="18" customHeight="1" x14ac:dyDescent="0.25">
      <c r="A70" s="178"/>
      <c r="B70" s="173"/>
      <c r="C70" s="179"/>
      <c r="D70" s="112"/>
      <c r="E70" s="94"/>
      <c r="F70" s="94"/>
      <c r="G70" s="94"/>
      <c r="H70" s="94" t="s">
        <v>99</v>
      </c>
      <c r="I70" s="94"/>
      <c r="J70" s="94"/>
      <c r="K70" s="94"/>
      <c r="L70" s="94"/>
      <c r="M70" s="94"/>
      <c r="N70" s="96"/>
      <c r="O70" s="96"/>
      <c r="P70" s="109"/>
      <c r="Q70" s="109"/>
      <c r="R70" s="109"/>
      <c r="S70" s="110"/>
      <c r="T70" s="80"/>
      <c r="U70" s="81"/>
      <c r="V70" s="81"/>
      <c r="W70" s="81"/>
      <c r="X70" s="81"/>
      <c r="Y70" s="81"/>
      <c r="Z70" s="81"/>
      <c r="AA70" s="82"/>
    </row>
    <row r="71" spans="1:27" ht="18" customHeight="1" thickBot="1" x14ac:dyDescent="0.3">
      <c r="A71" s="113"/>
      <c r="B71" s="114"/>
      <c r="C71" s="115"/>
      <c r="D71" s="112"/>
      <c r="E71" s="94"/>
      <c r="F71" s="94"/>
      <c r="G71" s="94"/>
      <c r="H71" s="94" t="s">
        <v>100</v>
      </c>
      <c r="I71" s="116"/>
      <c r="J71" s="94"/>
      <c r="K71" s="116"/>
      <c r="L71" s="96"/>
      <c r="M71" s="96"/>
      <c r="N71" s="96"/>
      <c r="O71" s="96"/>
      <c r="P71" s="109"/>
      <c r="Q71" s="109"/>
      <c r="R71" s="109"/>
      <c r="S71" s="110"/>
      <c r="T71" s="441"/>
      <c r="U71" s="442"/>
      <c r="V71" s="442"/>
      <c r="W71" s="442"/>
      <c r="X71" s="442"/>
      <c r="Y71" s="442"/>
      <c r="Z71" s="442"/>
      <c r="AA71" s="443"/>
    </row>
    <row r="72" spans="1:27" ht="10.5" customHeight="1" thickBot="1" x14ac:dyDescent="0.3">
      <c r="A72" s="492"/>
      <c r="B72" s="444"/>
      <c r="C72" s="444"/>
      <c r="D72" s="444"/>
      <c r="E72" s="444"/>
      <c r="F72" s="444"/>
      <c r="G72" s="444"/>
      <c r="H72" s="444"/>
      <c r="I72" s="444"/>
      <c r="J72" s="444"/>
      <c r="K72" s="444"/>
      <c r="L72" s="444"/>
      <c r="M72" s="444"/>
      <c r="N72" s="444"/>
      <c r="O72" s="444"/>
      <c r="P72" s="444"/>
      <c r="Q72" s="444"/>
      <c r="R72" s="444"/>
      <c r="S72" s="444"/>
      <c r="T72" s="444"/>
      <c r="U72" s="444"/>
      <c r="V72" s="444"/>
      <c r="W72" s="444"/>
      <c r="X72" s="444"/>
      <c r="Y72" s="444"/>
      <c r="Z72" s="444"/>
      <c r="AA72" s="493"/>
    </row>
    <row r="73" spans="1:27" ht="18" customHeight="1" x14ac:dyDescent="0.25">
      <c r="A73" s="412" t="s">
        <v>41</v>
      </c>
      <c r="B73" s="415" t="s">
        <v>69</v>
      </c>
      <c r="C73" s="416"/>
      <c r="D73" s="421" t="s">
        <v>3</v>
      </c>
      <c r="E73" s="416"/>
      <c r="F73" s="422"/>
      <c r="G73" s="425" t="s">
        <v>4</v>
      </c>
      <c r="H73" s="349"/>
      <c r="I73" s="349"/>
      <c r="J73" s="349"/>
      <c r="K73" s="349"/>
      <c r="L73" s="425" t="s">
        <v>42</v>
      </c>
      <c r="M73" s="349"/>
      <c r="N73" s="349"/>
      <c r="O73" s="349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  <c r="AA73" s="350"/>
    </row>
    <row r="74" spans="1:27" ht="18" customHeight="1" x14ac:dyDescent="0.25">
      <c r="A74" s="413"/>
      <c r="B74" s="417"/>
      <c r="C74" s="418"/>
      <c r="D74" s="423"/>
      <c r="E74" s="418"/>
      <c r="F74" s="424"/>
      <c r="G74" s="430" t="s">
        <v>5</v>
      </c>
      <c r="H74" s="389" t="s">
        <v>6</v>
      </c>
      <c r="I74" s="389"/>
      <c r="J74" s="389"/>
      <c r="K74" s="373"/>
      <c r="L74" s="431" t="s">
        <v>43</v>
      </c>
      <c r="M74" s="432"/>
      <c r="N74" s="432"/>
      <c r="O74" s="322"/>
      <c r="P74" s="431" t="s">
        <v>44</v>
      </c>
      <c r="Q74" s="432"/>
      <c r="R74" s="432"/>
      <c r="S74" s="433"/>
      <c r="T74" s="434" t="s">
        <v>45</v>
      </c>
      <c r="U74" s="432"/>
      <c r="V74" s="432"/>
      <c r="W74" s="322"/>
      <c r="X74" s="431" t="s">
        <v>46</v>
      </c>
      <c r="Y74" s="432"/>
      <c r="Z74" s="432"/>
      <c r="AA74" s="433"/>
    </row>
    <row r="75" spans="1:27" ht="18" customHeight="1" x14ac:dyDescent="0.25">
      <c r="A75" s="413"/>
      <c r="B75" s="417"/>
      <c r="C75" s="418"/>
      <c r="D75" s="435" t="s">
        <v>7</v>
      </c>
      <c r="E75" s="489" t="s">
        <v>8</v>
      </c>
      <c r="F75" s="383" t="s">
        <v>39</v>
      </c>
      <c r="G75" s="387"/>
      <c r="H75" s="389" t="s">
        <v>9</v>
      </c>
      <c r="I75" s="389" t="s">
        <v>10</v>
      </c>
      <c r="J75" s="389" t="s">
        <v>11</v>
      </c>
      <c r="K75" s="373" t="s">
        <v>35</v>
      </c>
      <c r="L75" s="409" t="s">
        <v>299</v>
      </c>
      <c r="M75" s="410"/>
      <c r="N75" s="410"/>
      <c r="O75" s="410"/>
      <c r="P75" s="410"/>
      <c r="Q75" s="410"/>
      <c r="R75" s="410"/>
      <c r="S75" s="410"/>
      <c r="T75" s="410"/>
      <c r="U75" s="410"/>
      <c r="V75" s="410"/>
      <c r="W75" s="410"/>
      <c r="X75" s="410"/>
      <c r="Y75" s="410"/>
      <c r="Z75" s="410"/>
      <c r="AA75" s="411"/>
    </row>
    <row r="76" spans="1:27" ht="18" customHeight="1" x14ac:dyDescent="0.25">
      <c r="A76" s="413"/>
      <c r="B76" s="417"/>
      <c r="C76" s="418"/>
      <c r="D76" s="435"/>
      <c r="E76" s="490"/>
      <c r="F76" s="384"/>
      <c r="G76" s="387"/>
      <c r="H76" s="389"/>
      <c r="I76" s="389"/>
      <c r="J76" s="389"/>
      <c r="K76" s="373"/>
      <c r="L76" s="336" t="s">
        <v>9</v>
      </c>
      <c r="M76" s="311" t="s">
        <v>10</v>
      </c>
      <c r="N76" s="338" t="s">
        <v>11</v>
      </c>
      <c r="O76" s="118" t="s">
        <v>47</v>
      </c>
      <c r="P76" s="336" t="s">
        <v>9</v>
      </c>
      <c r="Q76" s="311" t="s">
        <v>10</v>
      </c>
      <c r="R76" s="338" t="s">
        <v>11</v>
      </c>
      <c r="S76" s="118" t="s">
        <v>47</v>
      </c>
      <c r="T76" s="336" t="s">
        <v>9</v>
      </c>
      <c r="U76" s="311" t="s">
        <v>10</v>
      </c>
      <c r="V76" s="338" t="s">
        <v>11</v>
      </c>
      <c r="W76" s="118" t="s">
        <v>47</v>
      </c>
      <c r="X76" s="336" t="s">
        <v>9</v>
      </c>
      <c r="Y76" s="311" t="s">
        <v>10</v>
      </c>
      <c r="Z76" s="338" t="s">
        <v>11</v>
      </c>
      <c r="AA76" s="118" t="s">
        <v>47</v>
      </c>
    </row>
    <row r="77" spans="1:27" ht="18" customHeight="1" thickBot="1" x14ac:dyDescent="0.3">
      <c r="A77" s="414"/>
      <c r="B77" s="419"/>
      <c r="C77" s="420"/>
      <c r="D77" s="436"/>
      <c r="E77" s="491"/>
      <c r="F77" s="385"/>
      <c r="G77" s="388"/>
      <c r="H77" s="312"/>
      <c r="I77" s="312"/>
      <c r="J77" s="312"/>
      <c r="K77" s="374"/>
      <c r="L77" s="337"/>
      <c r="M77" s="312"/>
      <c r="N77" s="339"/>
      <c r="O77" s="119" t="s">
        <v>23</v>
      </c>
      <c r="P77" s="337"/>
      <c r="Q77" s="312"/>
      <c r="R77" s="339"/>
      <c r="S77" s="119" t="s">
        <v>23</v>
      </c>
      <c r="T77" s="337"/>
      <c r="U77" s="312"/>
      <c r="V77" s="339"/>
      <c r="W77" s="119" t="s">
        <v>23</v>
      </c>
      <c r="X77" s="337"/>
      <c r="Y77" s="312"/>
      <c r="Z77" s="339"/>
      <c r="AA77" s="119" t="s">
        <v>23</v>
      </c>
    </row>
    <row r="78" spans="1:27" ht="18" customHeight="1" thickBot="1" x14ac:dyDescent="0.3">
      <c r="A78" s="120" t="s">
        <v>154</v>
      </c>
      <c r="B78" s="180" t="s">
        <v>57</v>
      </c>
      <c r="C78" s="488"/>
      <c r="D78" s="488"/>
      <c r="E78" s="488"/>
      <c r="F78" s="488"/>
      <c r="G78" s="488"/>
      <c r="H78" s="488"/>
      <c r="I78" s="488"/>
      <c r="J78" s="488"/>
      <c r="K78" s="488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407"/>
      <c r="Z78" s="407"/>
      <c r="AA78" s="408"/>
    </row>
    <row r="79" spans="1:27" ht="18" customHeight="1" x14ac:dyDescent="0.25">
      <c r="A79" s="181" t="s">
        <v>12</v>
      </c>
      <c r="B79" s="470" t="s">
        <v>105</v>
      </c>
      <c r="C79" s="487"/>
      <c r="D79" s="182"/>
      <c r="E79" s="183">
        <v>2</v>
      </c>
      <c r="F79" s="184">
        <v>3</v>
      </c>
      <c r="G79" s="185">
        <v>20</v>
      </c>
      <c r="H79" s="125">
        <v>8</v>
      </c>
      <c r="I79" s="126">
        <f>M79+Q79+U79+Y79</f>
        <v>0</v>
      </c>
      <c r="J79" s="126">
        <f t="shared" ref="J79:K88" si="4">N79+R79+V79+Z79</f>
        <v>0</v>
      </c>
      <c r="K79" s="126">
        <v>12</v>
      </c>
      <c r="L79" s="186">
        <v>8</v>
      </c>
      <c r="M79" s="187"/>
      <c r="N79" s="187"/>
      <c r="O79" s="188">
        <v>12</v>
      </c>
      <c r="P79" s="189"/>
      <c r="Q79" s="190"/>
      <c r="R79" s="190"/>
      <c r="S79" s="191"/>
      <c r="T79" s="189"/>
      <c r="U79" s="190"/>
      <c r="V79" s="190"/>
      <c r="W79" s="191"/>
      <c r="X79" s="189"/>
      <c r="Y79" s="190"/>
      <c r="Z79" s="190"/>
      <c r="AA79" s="191"/>
    </row>
    <row r="80" spans="1:27" ht="18" customHeight="1" x14ac:dyDescent="0.25">
      <c r="A80" s="192" t="s">
        <v>13</v>
      </c>
      <c r="B80" s="465" t="s">
        <v>287</v>
      </c>
      <c r="C80" s="466"/>
      <c r="D80" s="193"/>
      <c r="E80" s="194">
        <v>2</v>
      </c>
      <c r="F80" s="195">
        <v>3</v>
      </c>
      <c r="G80" s="196">
        <f t="shared" ref="G80:G88" si="5">SUM(H80:K80)</f>
        <v>24</v>
      </c>
      <c r="H80" s="197">
        <f t="shared" ref="H80:I88" si="6">L80+P80+T80+X80</f>
        <v>8</v>
      </c>
      <c r="I80" s="197">
        <f t="shared" si="6"/>
        <v>0</v>
      </c>
      <c r="J80" s="197">
        <v>16</v>
      </c>
      <c r="K80" s="198"/>
      <c r="L80" s="199">
        <v>8</v>
      </c>
      <c r="M80" s="200"/>
      <c r="N80" s="200">
        <v>16</v>
      </c>
      <c r="O80" s="201"/>
      <c r="P80" s="202"/>
      <c r="Q80" s="203"/>
      <c r="R80" s="203"/>
      <c r="S80" s="204"/>
      <c r="T80" s="202"/>
      <c r="U80" s="203"/>
      <c r="V80" s="203"/>
      <c r="W80" s="204"/>
      <c r="X80" s="202"/>
      <c r="Y80" s="203"/>
      <c r="Z80" s="203"/>
      <c r="AA80" s="204"/>
    </row>
    <row r="81" spans="1:29" ht="35.1" customHeight="1" x14ac:dyDescent="0.25">
      <c r="A81" s="192" t="s">
        <v>14</v>
      </c>
      <c r="B81" s="465" t="s">
        <v>106</v>
      </c>
      <c r="C81" s="466"/>
      <c r="D81" s="205"/>
      <c r="E81" s="206">
        <v>2</v>
      </c>
      <c r="F81" s="207">
        <v>3</v>
      </c>
      <c r="G81" s="196">
        <f t="shared" si="5"/>
        <v>32</v>
      </c>
      <c r="H81" s="197">
        <v>16</v>
      </c>
      <c r="I81" s="197">
        <f t="shared" si="6"/>
        <v>0</v>
      </c>
      <c r="J81" s="197">
        <f t="shared" si="4"/>
        <v>0</v>
      </c>
      <c r="K81" s="198">
        <v>16</v>
      </c>
      <c r="L81" s="208">
        <v>16</v>
      </c>
      <c r="M81" s="209"/>
      <c r="N81" s="209"/>
      <c r="O81" s="210">
        <v>16</v>
      </c>
      <c r="P81" s="202"/>
      <c r="Q81" s="203"/>
      <c r="R81" s="203"/>
      <c r="S81" s="204"/>
      <c r="T81" s="202"/>
      <c r="U81" s="203"/>
      <c r="V81" s="203"/>
      <c r="W81" s="204"/>
      <c r="X81" s="202"/>
      <c r="Y81" s="203"/>
      <c r="Z81" s="203"/>
      <c r="AA81" s="204"/>
    </row>
    <row r="82" spans="1:29" ht="18" customHeight="1" x14ac:dyDescent="0.25">
      <c r="A82" s="192" t="s">
        <v>15</v>
      </c>
      <c r="B82" s="465" t="s">
        <v>256</v>
      </c>
      <c r="C82" s="466"/>
      <c r="D82" s="193">
        <v>1</v>
      </c>
      <c r="E82" s="194">
        <v>1</v>
      </c>
      <c r="F82" s="195">
        <v>3</v>
      </c>
      <c r="G82" s="196">
        <f t="shared" si="5"/>
        <v>32</v>
      </c>
      <c r="H82" s="197">
        <f t="shared" si="6"/>
        <v>16</v>
      </c>
      <c r="I82" s="197">
        <f t="shared" si="6"/>
        <v>0</v>
      </c>
      <c r="J82" s="197">
        <f t="shared" si="4"/>
        <v>0</v>
      </c>
      <c r="K82" s="198">
        <f t="shared" si="4"/>
        <v>16</v>
      </c>
      <c r="L82" s="211">
        <v>16</v>
      </c>
      <c r="M82" s="200"/>
      <c r="N82" s="200"/>
      <c r="O82" s="201">
        <v>16</v>
      </c>
      <c r="P82" s="202"/>
      <c r="Q82" s="212"/>
      <c r="R82" s="203"/>
      <c r="S82" s="204"/>
      <c r="T82" s="213"/>
      <c r="U82" s="214"/>
      <c r="V82" s="214"/>
      <c r="W82" s="215"/>
      <c r="X82" s="213"/>
      <c r="Y82" s="214"/>
      <c r="Z82" s="214"/>
      <c r="AA82" s="215"/>
    </row>
    <row r="83" spans="1:29" ht="18" customHeight="1" x14ac:dyDescent="0.25">
      <c r="A83" s="192" t="s">
        <v>16</v>
      </c>
      <c r="B83" s="465" t="s">
        <v>107</v>
      </c>
      <c r="C83" s="466"/>
      <c r="D83" s="193"/>
      <c r="E83" s="194">
        <v>2</v>
      </c>
      <c r="F83" s="195">
        <v>3</v>
      </c>
      <c r="G83" s="196">
        <f t="shared" si="5"/>
        <v>16</v>
      </c>
      <c r="H83" s="197">
        <f t="shared" si="6"/>
        <v>8</v>
      </c>
      <c r="I83" s="197">
        <f t="shared" si="6"/>
        <v>0</v>
      </c>
      <c r="J83" s="197">
        <f t="shared" si="4"/>
        <v>0</v>
      </c>
      <c r="K83" s="198">
        <f t="shared" si="4"/>
        <v>8</v>
      </c>
      <c r="L83" s="216">
        <v>8</v>
      </c>
      <c r="M83" s="200"/>
      <c r="N83" s="200"/>
      <c r="O83" s="217">
        <v>8</v>
      </c>
      <c r="P83" s="202"/>
      <c r="Q83" s="212"/>
      <c r="R83" s="203"/>
      <c r="S83" s="204"/>
      <c r="T83" s="213"/>
      <c r="U83" s="214"/>
      <c r="V83" s="214"/>
      <c r="W83" s="215"/>
      <c r="X83" s="213"/>
      <c r="Y83" s="214"/>
      <c r="Z83" s="214"/>
      <c r="AA83" s="215"/>
    </row>
    <row r="84" spans="1:29" ht="18" customHeight="1" x14ac:dyDescent="0.25">
      <c r="A84" s="192" t="s">
        <v>28</v>
      </c>
      <c r="B84" s="465" t="s">
        <v>286</v>
      </c>
      <c r="C84" s="466"/>
      <c r="D84" s="218"/>
      <c r="E84" s="219">
        <v>2</v>
      </c>
      <c r="F84" s="217">
        <v>2</v>
      </c>
      <c r="G84" s="196">
        <f t="shared" si="5"/>
        <v>16</v>
      </c>
      <c r="H84" s="197">
        <f t="shared" si="6"/>
        <v>8</v>
      </c>
      <c r="I84" s="197">
        <f t="shared" si="6"/>
        <v>0</v>
      </c>
      <c r="J84" s="197">
        <f t="shared" si="4"/>
        <v>0</v>
      </c>
      <c r="K84" s="198">
        <f t="shared" si="4"/>
        <v>8</v>
      </c>
      <c r="L84" s="220">
        <v>8</v>
      </c>
      <c r="M84" s="209"/>
      <c r="N84" s="209"/>
      <c r="O84" s="221">
        <v>8</v>
      </c>
      <c r="P84" s="202"/>
      <c r="Q84" s="212"/>
      <c r="R84" s="203"/>
      <c r="S84" s="204"/>
      <c r="T84" s="213"/>
      <c r="U84" s="214"/>
      <c r="V84" s="214"/>
      <c r="W84" s="215"/>
      <c r="X84" s="213"/>
      <c r="Y84" s="214"/>
      <c r="Z84" s="214"/>
      <c r="AA84" s="215"/>
    </row>
    <row r="85" spans="1:29" ht="18" customHeight="1" x14ac:dyDescent="0.25">
      <c r="A85" s="192" t="s">
        <v>29</v>
      </c>
      <c r="B85" s="465" t="s">
        <v>109</v>
      </c>
      <c r="C85" s="466"/>
      <c r="D85" s="218">
        <v>1</v>
      </c>
      <c r="E85" s="194">
        <v>1</v>
      </c>
      <c r="F85" s="195">
        <v>3</v>
      </c>
      <c r="G85" s="196">
        <f t="shared" si="5"/>
        <v>32</v>
      </c>
      <c r="H85" s="197">
        <f t="shared" si="6"/>
        <v>16</v>
      </c>
      <c r="I85" s="197">
        <f t="shared" si="6"/>
        <v>0</v>
      </c>
      <c r="J85" s="197">
        <f t="shared" si="4"/>
        <v>0</v>
      </c>
      <c r="K85" s="198">
        <f t="shared" si="4"/>
        <v>16</v>
      </c>
      <c r="L85" s="222">
        <v>16</v>
      </c>
      <c r="M85" s="209"/>
      <c r="N85" s="209"/>
      <c r="O85" s="221">
        <v>16</v>
      </c>
      <c r="P85" s="202"/>
      <c r="Q85" s="212"/>
      <c r="R85" s="203"/>
      <c r="S85" s="204"/>
      <c r="T85" s="213"/>
      <c r="U85" s="214"/>
      <c r="V85" s="214"/>
      <c r="W85" s="215"/>
      <c r="X85" s="213"/>
      <c r="Y85" s="214"/>
      <c r="Z85" s="214"/>
      <c r="AA85" s="215"/>
    </row>
    <row r="86" spans="1:29" ht="18" customHeight="1" x14ac:dyDescent="0.25">
      <c r="A86" s="192" t="s">
        <v>30</v>
      </c>
      <c r="B86" s="465" t="s">
        <v>110</v>
      </c>
      <c r="C86" s="466"/>
      <c r="D86" s="218"/>
      <c r="E86" s="194">
        <v>2</v>
      </c>
      <c r="F86" s="195">
        <v>3</v>
      </c>
      <c r="G86" s="196">
        <f t="shared" si="5"/>
        <v>32</v>
      </c>
      <c r="H86" s="197">
        <f t="shared" si="6"/>
        <v>16</v>
      </c>
      <c r="I86" s="197">
        <f t="shared" si="6"/>
        <v>0</v>
      </c>
      <c r="J86" s="197">
        <f t="shared" si="4"/>
        <v>0</v>
      </c>
      <c r="K86" s="198">
        <f t="shared" si="4"/>
        <v>16</v>
      </c>
      <c r="L86" s="220">
        <v>16</v>
      </c>
      <c r="M86" s="209"/>
      <c r="N86" s="209"/>
      <c r="O86" s="221">
        <v>16</v>
      </c>
      <c r="P86" s="202"/>
      <c r="Q86" s="212"/>
      <c r="R86" s="203"/>
      <c r="S86" s="204"/>
      <c r="T86" s="213"/>
      <c r="U86" s="214"/>
      <c r="V86" s="214"/>
      <c r="W86" s="215"/>
      <c r="X86" s="213"/>
      <c r="Y86" s="214"/>
      <c r="Z86" s="214"/>
      <c r="AA86" s="215"/>
    </row>
    <row r="87" spans="1:29" ht="18" customHeight="1" x14ac:dyDescent="0.25">
      <c r="A87" s="192" t="s">
        <v>31</v>
      </c>
      <c r="B87" s="465" t="s">
        <v>111</v>
      </c>
      <c r="C87" s="466"/>
      <c r="D87" s="218"/>
      <c r="E87" s="194">
        <v>2</v>
      </c>
      <c r="F87" s="195">
        <v>3</v>
      </c>
      <c r="G87" s="196">
        <f t="shared" si="5"/>
        <v>24</v>
      </c>
      <c r="H87" s="223">
        <f t="shared" si="6"/>
        <v>8</v>
      </c>
      <c r="I87" s="197">
        <f t="shared" si="6"/>
        <v>0</v>
      </c>
      <c r="J87" s="197">
        <f t="shared" si="4"/>
        <v>0</v>
      </c>
      <c r="K87" s="198">
        <f t="shared" si="4"/>
        <v>16</v>
      </c>
      <c r="L87" s="220">
        <v>8</v>
      </c>
      <c r="M87" s="209"/>
      <c r="N87" s="209"/>
      <c r="O87" s="221">
        <v>16</v>
      </c>
      <c r="P87" s="202"/>
      <c r="Q87" s="212"/>
      <c r="R87" s="203"/>
      <c r="S87" s="204"/>
      <c r="T87" s="213"/>
      <c r="U87" s="214"/>
      <c r="V87" s="214"/>
      <c r="W87" s="215"/>
      <c r="X87" s="213"/>
      <c r="Y87" s="214"/>
      <c r="Z87" s="214"/>
      <c r="AA87" s="215"/>
    </row>
    <row r="88" spans="1:29" ht="18" customHeight="1" x14ac:dyDescent="0.25">
      <c r="A88" s="192" t="s">
        <v>32</v>
      </c>
      <c r="B88" s="224" t="s">
        <v>259</v>
      </c>
      <c r="C88" s="225"/>
      <c r="D88" s="218"/>
      <c r="E88" s="194">
        <v>2</v>
      </c>
      <c r="F88" s="195">
        <v>2</v>
      </c>
      <c r="G88" s="196">
        <f t="shared" si="5"/>
        <v>20</v>
      </c>
      <c r="H88" s="223">
        <f t="shared" si="6"/>
        <v>8</v>
      </c>
      <c r="I88" s="197">
        <f t="shared" si="6"/>
        <v>0</v>
      </c>
      <c r="J88" s="197">
        <f t="shared" si="4"/>
        <v>12</v>
      </c>
      <c r="K88" s="198">
        <f t="shared" si="4"/>
        <v>0</v>
      </c>
      <c r="L88" s="220">
        <v>8</v>
      </c>
      <c r="M88" s="209"/>
      <c r="N88" s="209">
        <v>12</v>
      </c>
      <c r="O88" s="221"/>
      <c r="P88" s="202"/>
      <c r="Q88" s="212"/>
      <c r="R88" s="203"/>
      <c r="S88" s="204"/>
      <c r="T88" s="213"/>
      <c r="U88" s="214"/>
      <c r="V88" s="214"/>
      <c r="W88" s="215"/>
      <c r="X88" s="213"/>
      <c r="Y88" s="214"/>
      <c r="Z88" s="214"/>
      <c r="AA88" s="215"/>
    </row>
    <row r="89" spans="1:29" ht="18" customHeight="1" thickBot="1" x14ac:dyDescent="0.3">
      <c r="A89" s="192"/>
      <c r="B89" s="481"/>
      <c r="C89" s="482"/>
      <c r="D89" s="226"/>
      <c r="E89" s="227"/>
      <c r="F89" s="228"/>
      <c r="G89" s="229"/>
      <c r="H89" s="227"/>
      <c r="I89" s="227"/>
      <c r="J89" s="227"/>
      <c r="K89" s="228"/>
      <c r="L89" s="230"/>
      <c r="M89" s="231"/>
      <c r="N89" s="231"/>
      <c r="O89" s="232"/>
      <c r="P89" s="202"/>
      <c r="Q89" s="212"/>
      <c r="R89" s="203"/>
      <c r="S89" s="204"/>
      <c r="T89" s="213"/>
      <c r="U89" s="214"/>
      <c r="V89" s="214"/>
      <c r="W89" s="215"/>
      <c r="X89" s="213"/>
      <c r="Y89" s="214"/>
      <c r="Z89" s="214"/>
      <c r="AA89" s="215"/>
    </row>
    <row r="90" spans="1:29" ht="18" customHeight="1" thickTop="1" x14ac:dyDescent="0.25">
      <c r="A90" s="233"/>
      <c r="B90" s="483" t="s">
        <v>17</v>
      </c>
      <c r="C90" s="484"/>
      <c r="D90" s="400">
        <f t="shared" ref="D90:AA90" si="7">SUM(D79:D89)</f>
        <v>2</v>
      </c>
      <c r="E90" s="390">
        <f t="shared" si="7"/>
        <v>18</v>
      </c>
      <c r="F90" s="371">
        <f t="shared" si="7"/>
        <v>28</v>
      </c>
      <c r="G90" s="402">
        <f t="shared" si="7"/>
        <v>248</v>
      </c>
      <c r="H90" s="390">
        <f t="shared" si="7"/>
        <v>112</v>
      </c>
      <c r="I90" s="390">
        <f t="shared" si="7"/>
        <v>0</v>
      </c>
      <c r="J90" s="390">
        <f t="shared" si="7"/>
        <v>28</v>
      </c>
      <c r="K90" s="371">
        <f t="shared" si="7"/>
        <v>108</v>
      </c>
      <c r="L90" s="234">
        <f t="shared" si="7"/>
        <v>112</v>
      </c>
      <c r="M90" s="235">
        <f t="shared" si="7"/>
        <v>0</v>
      </c>
      <c r="N90" s="235">
        <f t="shared" si="7"/>
        <v>28</v>
      </c>
      <c r="O90" s="236">
        <f t="shared" si="7"/>
        <v>108</v>
      </c>
      <c r="P90" s="234">
        <f t="shared" si="7"/>
        <v>0</v>
      </c>
      <c r="Q90" s="235">
        <f t="shared" si="7"/>
        <v>0</v>
      </c>
      <c r="R90" s="235">
        <f t="shared" si="7"/>
        <v>0</v>
      </c>
      <c r="S90" s="237">
        <f t="shared" si="7"/>
        <v>0</v>
      </c>
      <c r="T90" s="238">
        <f t="shared" si="7"/>
        <v>0</v>
      </c>
      <c r="U90" s="235">
        <f t="shared" si="7"/>
        <v>0</v>
      </c>
      <c r="V90" s="235">
        <f t="shared" si="7"/>
        <v>0</v>
      </c>
      <c r="W90" s="236">
        <f t="shared" si="7"/>
        <v>0</v>
      </c>
      <c r="X90" s="234">
        <f t="shared" si="7"/>
        <v>0</v>
      </c>
      <c r="Y90" s="234">
        <f t="shared" si="7"/>
        <v>0</v>
      </c>
      <c r="Z90" s="234">
        <f t="shared" si="7"/>
        <v>0</v>
      </c>
      <c r="AA90" s="239">
        <f t="shared" si="7"/>
        <v>0</v>
      </c>
    </row>
    <row r="91" spans="1:29" ht="18" customHeight="1" thickBot="1" x14ac:dyDescent="0.3">
      <c r="A91" s="240"/>
      <c r="B91" s="485"/>
      <c r="C91" s="486"/>
      <c r="D91" s="401"/>
      <c r="E91" s="391"/>
      <c r="F91" s="372"/>
      <c r="G91" s="403"/>
      <c r="H91" s="391"/>
      <c r="I91" s="391"/>
      <c r="J91" s="391"/>
      <c r="K91" s="372"/>
      <c r="L91" s="368">
        <f>SUM(L90:O90)</f>
        <v>248</v>
      </c>
      <c r="M91" s="369"/>
      <c r="N91" s="369"/>
      <c r="O91" s="370"/>
      <c r="P91" s="368">
        <f>SUM(P90:S90)</f>
        <v>0</v>
      </c>
      <c r="Q91" s="369"/>
      <c r="R91" s="369"/>
      <c r="S91" s="370"/>
      <c r="T91" s="368">
        <f>SUM(T90:W90)</f>
        <v>0</v>
      </c>
      <c r="U91" s="369"/>
      <c r="V91" s="369"/>
      <c r="W91" s="370"/>
      <c r="X91" s="368">
        <f>SUM(X90:AA90)</f>
        <v>0</v>
      </c>
      <c r="Y91" s="369"/>
      <c r="Z91" s="369"/>
      <c r="AA91" s="370"/>
    </row>
    <row r="92" spans="1:29" ht="18" customHeight="1" x14ac:dyDescent="0.25">
      <c r="A92" s="375" t="s">
        <v>58</v>
      </c>
      <c r="B92" s="376"/>
      <c r="C92" s="377"/>
      <c r="D92" s="378" t="s">
        <v>7</v>
      </c>
      <c r="E92" s="381" t="s">
        <v>8</v>
      </c>
      <c r="F92" s="383" t="s">
        <v>39</v>
      </c>
      <c r="G92" s="386" t="s">
        <v>5</v>
      </c>
      <c r="H92" s="389" t="s">
        <v>9</v>
      </c>
      <c r="I92" s="389" t="s">
        <v>10</v>
      </c>
      <c r="J92" s="389" t="s">
        <v>11</v>
      </c>
      <c r="K92" s="373" t="s">
        <v>35</v>
      </c>
      <c r="L92" s="334" t="s">
        <v>43</v>
      </c>
      <c r="M92" s="332"/>
      <c r="N92" s="332"/>
      <c r="O92" s="333"/>
      <c r="P92" s="334" t="s">
        <v>44</v>
      </c>
      <c r="Q92" s="332"/>
      <c r="R92" s="332"/>
      <c r="S92" s="335"/>
      <c r="T92" s="331" t="s">
        <v>45</v>
      </c>
      <c r="U92" s="332"/>
      <c r="V92" s="332"/>
      <c r="W92" s="333"/>
      <c r="X92" s="334" t="s">
        <v>46</v>
      </c>
      <c r="Y92" s="332"/>
      <c r="Z92" s="332"/>
      <c r="AA92" s="335"/>
    </row>
    <row r="93" spans="1:29" ht="18" customHeight="1" x14ac:dyDescent="0.25">
      <c r="A93" s="375"/>
      <c r="B93" s="376"/>
      <c r="C93" s="377"/>
      <c r="D93" s="379"/>
      <c r="E93" s="381"/>
      <c r="F93" s="384"/>
      <c r="G93" s="387"/>
      <c r="H93" s="389"/>
      <c r="I93" s="389"/>
      <c r="J93" s="389"/>
      <c r="K93" s="373"/>
      <c r="L93" s="336" t="s">
        <v>9</v>
      </c>
      <c r="M93" s="311" t="s">
        <v>10</v>
      </c>
      <c r="N93" s="338" t="s">
        <v>11</v>
      </c>
      <c r="O93" s="153" t="s">
        <v>47</v>
      </c>
      <c r="P93" s="336" t="s">
        <v>9</v>
      </c>
      <c r="Q93" s="311" t="s">
        <v>10</v>
      </c>
      <c r="R93" s="338" t="s">
        <v>11</v>
      </c>
      <c r="S93" s="153" t="s">
        <v>47</v>
      </c>
      <c r="T93" s="336" t="s">
        <v>9</v>
      </c>
      <c r="U93" s="311" t="s">
        <v>10</v>
      </c>
      <c r="V93" s="338" t="s">
        <v>11</v>
      </c>
      <c r="W93" s="153" t="s">
        <v>47</v>
      </c>
      <c r="X93" s="336" t="s">
        <v>9</v>
      </c>
      <c r="Y93" s="311" t="s">
        <v>10</v>
      </c>
      <c r="Z93" s="338" t="s">
        <v>11</v>
      </c>
      <c r="AA93" s="153" t="s">
        <v>47</v>
      </c>
    </row>
    <row r="94" spans="1:29" ht="18" customHeight="1" thickBot="1" x14ac:dyDescent="0.3">
      <c r="A94" s="375"/>
      <c r="B94" s="376"/>
      <c r="C94" s="377"/>
      <c r="D94" s="380"/>
      <c r="E94" s="382"/>
      <c r="F94" s="385"/>
      <c r="G94" s="388"/>
      <c r="H94" s="312"/>
      <c r="I94" s="312"/>
      <c r="J94" s="312"/>
      <c r="K94" s="374"/>
      <c r="L94" s="337"/>
      <c r="M94" s="312"/>
      <c r="N94" s="339"/>
      <c r="O94" s="119" t="s">
        <v>23</v>
      </c>
      <c r="P94" s="337"/>
      <c r="Q94" s="312"/>
      <c r="R94" s="339"/>
      <c r="S94" s="119" t="s">
        <v>23</v>
      </c>
      <c r="T94" s="337"/>
      <c r="U94" s="312"/>
      <c r="V94" s="339"/>
      <c r="W94" s="119" t="s">
        <v>23</v>
      </c>
      <c r="X94" s="337"/>
      <c r="Y94" s="312"/>
      <c r="Z94" s="339"/>
      <c r="AA94" s="119" t="s">
        <v>23</v>
      </c>
    </row>
    <row r="95" spans="1:29" ht="18" customHeight="1" x14ac:dyDescent="0.25">
      <c r="A95" s="375"/>
      <c r="B95" s="376"/>
      <c r="C95" s="377"/>
      <c r="D95" s="357">
        <f>SUM(D40,D90)</f>
        <v>2</v>
      </c>
      <c r="E95" s="359">
        <f>SUM(E90, E45)</f>
        <v>19</v>
      </c>
      <c r="F95" s="361">
        <f t="shared" ref="F95:AA95" si="8">SUM(F40,F90)</f>
        <v>30</v>
      </c>
      <c r="G95" s="363">
        <f t="shared" si="8"/>
        <v>268</v>
      </c>
      <c r="H95" s="359">
        <f t="shared" si="8"/>
        <v>122</v>
      </c>
      <c r="I95" s="359">
        <f t="shared" si="8"/>
        <v>10</v>
      </c>
      <c r="J95" s="359">
        <f t="shared" si="8"/>
        <v>28</v>
      </c>
      <c r="K95" s="359">
        <f t="shared" si="8"/>
        <v>108</v>
      </c>
      <c r="L95" s="154">
        <f t="shared" si="8"/>
        <v>122</v>
      </c>
      <c r="M95" s="155">
        <f t="shared" si="8"/>
        <v>10</v>
      </c>
      <c r="N95" s="155">
        <f t="shared" si="8"/>
        <v>28</v>
      </c>
      <c r="O95" s="157">
        <f t="shared" si="8"/>
        <v>108</v>
      </c>
      <c r="P95" s="154">
        <f t="shared" si="8"/>
        <v>0</v>
      </c>
      <c r="Q95" s="155">
        <f t="shared" si="8"/>
        <v>0</v>
      </c>
      <c r="R95" s="155">
        <f t="shared" si="8"/>
        <v>0</v>
      </c>
      <c r="S95" s="156">
        <f t="shared" si="8"/>
        <v>0</v>
      </c>
      <c r="T95" s="158">
        <f t="shared" si="8"/>
        <v>0</v>
      </c>
      <c r="U95" s="155">
        <f t="shared" si="8"/>
        <v>0</v>
      </c>
      <c r="V95" s="155">
        <f t="shared" si="8"/>
        <v>0</v>
      </c>
      <c r="W95" s="157">
        <f t="shared" si="8"/>
        <v>0</v>
      </c>
      <c r="X95" s="154">
        <f t="shared" si="8"/>
        <v>0</v>
      </c>
      <c r="Y95" s="155">
        <f t="shared" si="8"/>
        <v>0</v>
      </c>
      <c r="Z95" s="155">
        <f t="shared" si="8"/>
        <v>0</v>
      </c>
      <c r="AA95" s="156">
        <f t="shared" si="8"/>
        <v>0</v>
      </c>
      <c r="AC95" s="295" t="s">
        <v>40</v>
      </c>
    </row>
    <row r="96" spans="1:29" ht="18" customHeight="1" thickBot="1" x14ac:dyDescent="0.3">
      <c r="A96" s="375"/>
      <c r="B96" s="376"/>
      <c r="C96" s="377"/>
      <c r="D96" s="358"/>
      <c r="E96" s="360"/>
      <c r="F96" s="362"/>
      <c r="G96" s="364"/>
      <c r="H96" s="360"/>
      <c r="I96" s="360"/>
      <c r="J96" s="360"/>
      <c r="K96" s="360"/>
      <c r="L96" s="365">
        <f>SUM(L95:O95)</f>
        <v>268</v>
      </c>
      <c r="M96" s="366"/>
      <c r="N96" s="366"/>
      <c r="O96" s="367"/>
      <c r="P96" s="365">
        <f>SUM(P95:S95)</f>
        <v>0</v>
      </c>
      <c r="Q96" s="366"/>
      <c r="R96" s="366"/>
      <c r="S96" s="367"/>
      <c r="T96" s="365">
        <f>SUM(T95:W95)</f>
        <v>0</v>
      </c>
      <c r="U96" s="366"/>
      <c r="V96" s="366"/>
      <c r="W96" s="367"/>
      <c r="X96" s="365">
        <f>SUM(X95:AA95)</f>
        <v>0</v>
      </c>
      <c r="Y96" s="366"/>
      <c r="Z96" s="366"/>
      <c r="AA96" s="367"/>
      <c r="AC96" s="295">
        <f>SUM(L96:AA96)</f>
        <v>268</v>
      </c>
    </row>
    <row r="97" spans="1:29" ht="18" customHeight="1" x14ac:dyDescent="0.25">
      <c r="A97" s="375"/>
      <c r="B97" s="376"/>
      <c r="C97" s="377"/>
      <c r="D97" s="340" t="s">
        <v>18</v>
      </c>
      <c r="E97" s="341"/>
      <c r="F97" s="342"/>
      <c r="G97" s="333" t="s">
        <v>19</v>
      </c>
      <c r="H97" s="349"/>
      <c r="I97" s="349"/>
      <c r="J97" s="349"/>
      <c r="K97" s="350"/>
      <c r="L97" s="475">
        <v>2</v>
      </c>
      <c r="M97" s="476"/>
      <c r="N97" s="476"/>
      <c r="O97" s="477"/>
      <c r="P97" s="475">
        <v>0</v>
      </c>
      <c r="Q97" s="476"/>
      <c r="R97" s="476"/>
      <c r="S97" s="477"/>
      <c r="T97" s="475">
        <v>0</v>
      </c>
      <c r="U97" s="476"/>
      <c r="V97" s="476"/>
      <c r="W97" s="477"/>
      <c r="X97" s="354"/>
      <c r="Y97" s="355"/>
      <c r="Z97" s="355"/>
      <c r="AA97" s="356"/>
      <c r="AC97" s="295">
        <f>SUM(L97:AA97)</f>
        <v>2</v>
      </c>
    </row>
    <row r="98" spans="1:29" ht="18" customHeight="1" x14ac:dyDescent="0.25">
      <c r="A98" s="375"/>
      <c r="B98" s="376"/>
      <c r="C98" s="377"/>
      <c r="D98" s="343"/>
      <c r="E98" s="344"/>
      <c r="F98" s="345"/>
      <c r="G98" s="322" t="s">
        <v>20</v>
      </c>
      <c r="H98" s="323"/>
      <c r="I98" s="323"/>
      <c r="J98" s="323"/>
      <c r="K98" s="324"/>
      <c r="L98" s="478">
        <v>17</v>
      </c>
      <c r="M98" s="479"/>
      <c r="N98" s="479"/>
      <c r="O98" s="480"/>
      <c r="P98" s="478">
        <v>0</v>
      </c>
      <c r="Q98" s="479"/>
      <c r="R98" s="479"/>
      <c r="S98" s="480"/>
      <c r="T98" s="478">
        <v>0</v>
      </c>
      <c r="U98" s="479"/>
      <c r="V98" s="479"/>
      <c r="W98" s="480"/>
      <c r="X98" s="319" t="s">
        <v>284</v>
      </c>
      <c r="Y98" s="320"/>
      <c r="Z98" s="320"/>
      <c r="AA98" s="321"/>
      <c r="AC98" s="295">
        <f>SUM(L98:AA98)</f>
        <v>17</v>
      </c>
    </row>
    <row r="99" spans="1:29" ht="18" customHeight="1" thickBot="1" x14ac:dyDescent="0.3">
      <c r="A99" s="375"/>
      <c r="B99" s="376"/>
      <c r="C99" s="377"/>
      <c r="D99" s="346"/>
      <c r="E99" s="347"/>
      <c r="F99" s="348"/>
      <c r="G99" s="322" t="s">
        <v>39</v>
      </c>
      <c r="H99" s="323"/>
      <c r="I99" s="323"/>
      <c r="J99" s="323"/>
      <c r="K99" s="324"/>
      <c r="L99" s="472">
        <v>30</v>
      </c>
      <c r="M99" s="473"/>
      <c r="N99" s="473"/>
      <c r="O99" s="474"/>
      <c r="P99" s="472">
        <v>0</v>
      </c>
      <c r="Q99" s="473"/>
      <c r="R99" s="473"/>
      <c r="S99" s="474"/>
      <c r="T99" s="472">
        <v>0</v>
      </c>
      <c r="U99" s="473"/>
      <c r="V99" s="473"/>
      <c r="W99" s="474"/>
      <c r="X99" s="328"/>
      <c r="Y99" s="329"/>
      <c r="Z99" s="329"/>
      <c r="AA99" s="330"/>
      <c r="AC99" s="295">
        <f>SUM(L99:AA99)</f>
        <v>30</v>
      </c>
    </row>
    <row r="100" spans="1:29" ht="15" customHeight="1" x14ac:dyDescent="0.25">
      <c r="A100" s="105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59"/>
      <c r="P100" s="105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59"/>
    </row>
    <row r="101" spans="1:29" ht="18" customHeight="1" x14ac:dyDescent="0.25">
      <c r="A101" s="160" t="s">
        <v>21</v>
      </c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10"/>
      <c r="P101" s="161"/>
      <c r="Q101" s="109" t="s">
        <v>300</v>
      </c>
      <c r="R101" s="108"/>
      <c r="S101" s="94"/>
      <c r="T101" s="94"/>
      <c r="U101" s="94"/>
      <c r="V101" s="94"/>
      <c r="W101" s="94"/>
      <c r="X101" s="92"/>
      <c r="Z101" s="94"/>
      <c r="AA101" s="162"/>
    </row>
    <row r="102" spans="1:29" ht="18" customHeight="1" x14ac:dyDescent="0.25">
      <c r="A102" s="161"/>
      <c r="B102" s="163" t="s">
        <v>102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162"/>
      <c r="P102" s="164"/>
      <c r="Q102" s="95" t="s">
        <v>22</v>
      </c>
      <c r="R102" s="108"/>
      <c r="S102" s="165"/>
      <c r="T102" s="165"/>
      <c r="U102" s="165"/>
      <c r="V102" s="165"/>
      <c r="W102" s="165"/>
      <c r="X102" s="165"/>
      <c r="Y102" s="165"/>
      <c r="Z102" s="165"/>
      <c r="AA102" s="166"/>
    </row>
    <row r="103" spans="1:29" ht="18" customHeight="1" x14ac:dyDescent="0.25">
      <c r="A103" s="241"/>
      <c r="B103" s="163" t="s">
        <v>103</v>
      </c>
      <c r="C103" s="109"/>
      <c r="D103" s="109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162"/>
      <c r="P103" s="164"/>
      <c r="Q103" s="109" t="s">
        <v>9</v>
      </c>
      <c r="R103" s="168" t="s">
        <v>49</v>
      </c>
      <c r="S103" s="165"/>
      <c r="T103" s="165"/>
      <c r="U103" s="165"/>
      <c r="V103" s="165"/>
      <c r="W103" s="165"/>
      <c r="X103" s="165"/>
      <c r="Y103" s="165"/>
      <c r="Z103" s="165"/>
      <c r="AA103" s="166"/>
    </row>
    <row r="104" spans="1:29" ht="18" customHeight="1" x14ac:dyDescent="0.25">
      <c r="A104" s="241"/>
      <c r="B104" s="169" t="s">
        <v>296</v>
      </c>
      <c r="C104" s="94"/>
      <c r="D104" s="94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10"/>
      <c r="P104" s="164"/>
      <c r="Q104" s="109" t="s">
        <v>10</v>
      </c>
      <c r="R104" s="168" t="s">
        <v>50</v>
      </c>
      <c r="S104" s="165"/>
      <c r="T104" s="165"/>
      <c r="U104" s="109"/>
      <c r="V104" s="165"/>
      <c r="W104" s="165"/>
      <c r="X104" s="165"/>
      <c r="Y104" s="165"/>
      <c r="Z104" s="165"/>
      <c r="AA104" s="166"/>
    </row>
    <row r="105" spans="1:29" ht="18" customHeight="1" x14ac:dyDescent="0.25">
      <c r="A105" s="241"/>
      <c r="B105" s="163" t="s">
        <v>273</v>
      </c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10"/>
      <c r="P105" s="164"/>
      <c r="Q105" s="109" t="s">
        <v>11</v>
      </c>
      <c r="R105" s="168" t="s">
        <v>51</v>
      </c>
      <c r="S105" s="165"/>
      <c r="T105" s="165"/>
      <c r="U105" s="165"/>
      <c r="V105" s="165"/>
      <c r="W105" s="165"/>
      <c r="X105" s="165"/>
      <c r="Y105" s="165"/>
      <c r="Z105" s="165"/>
      <c r="AA105" s="166"/>
    </row>
    <row r="106" spans="1:29" ht="18" customHeight="1" x14ac:dyDescent="0.25">
      <c r="A106" s="241"/>
      <c r="B106" s="163" t="s">
        <v>297</v>
      </c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10"/>
      <c r="P106" s="164"/>
      <c r="Q106" s="109" t="s">
        <v>47</v>
      </c>
      <c r="R106" s="168" t="s">
        <v>52</v>
      </c>
      <c r="S106" s="165"/>
      <c r="T106" s="165"/>
      <c r="U106" s="165"/>
      <c r="V106" s="165"/>
      <c r="W106" s="165"/>
      <c r="X106" s="165"/>
      <c r="Y106" s="165"/>
      <c r="Z106" s="165"/>
      <c r="AA106" s="166"/>
    </row>
    <row r="107" spans="1:29" ht="18" customHeight="1" x14ac:dyDescent="0.25">
      <c r="A107" s="241"/>
      <c r="B107" s="163" t="s">
        <v>274</v>
      </c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10"/>
      <c r="P107" s="164"/>
      <c r="Q107" s="109" t="s">
        <v>23</v>
      </c>
      <c r="R107" s="168" t="s">
        <v>53</v>
      </c>
      <c r="S107" s="165"/>
      <c r="T107" s="165"/>
      <c r="U107" s="165"/>
      <c r="V107" s="109"/>
      <c r="W107" s="109"/>
      <c r="X107" s="109"/>
      <c r="Y107" s="109"/>
      <c r="Z107" s="165"/>
      <c r="AA107" s="166"/>
    </row>
    <row r="108" spans="1:29" ht="18" customHeight="1" x14ac:dyDescent="0.25">
      <c r="A108" s="241"/>
      <c r="B108" s="163" t="s">
        <v>298</v>
      </c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10"/>
      <c r="P108" s="164"/>
      <c r="Q108" s="109" t="s">
        <v>54</v>
      </c>
      <c r="R108" s="168" t="s">
        <v>55</v>
      </c>
      <c r="S108" s="165"/>
      <c r="T108" s="165"/>
      <c r="U108" s="165"/>
      <c r="V108" s="165"/>
      <c r="W108" s="165"/>
      <c r="X108" s="165"/>
      <c r="Y108" s="165"/>
      <c r="Z108" s="165"/>
      <c r="AA108" s="166"/>
    </row>
    <row r="109" spans="1:29" ht="18" customHeight="1" x14ac:dyDescent="0.25">
      <c r="A109" s="241"/>
      <c r="B109" s="171" t="s">
        <v>104</v>
      </c>
      <c r="C109" s="94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10"/>
      <c r="P109" s="164"/>
      <c r="Q109" s="172"/>
      <c r="R109" s="173" t="s">
        <v>24</v>
      </c>
      <c r="S109" s="109" t="s">
        <v>25</v>
      </c>
      <c r="T109" s="165"/>
      <c r="U109" s="165"/>
      <c r="V109" s="165"/>
      <c r="W109" s="165"/>
      <c r="X109" s="165"/>
      <c r="Y109" s="165"/>
      <c r="Z109" s="165"/>
      <c r="AA109" s="166"/>
    </row>
    <row r="110" spans="1:29" ht="18" customHeight="1" thickBot="1" x14ac:dyDescent="0.3">
      <c r="A110" s="174"/>
      <c r="B110" s="175"/>
      <c r="C110" s="175"/>
      <c r="D110" s="175"/>
      <c r="E110" s="176"/>
      <c r="F110" s="176"/>
      <c r="G110" s="176"/>
      <c r="H110" s="176"/>
      <c r="I110" s="176"/>
      <c r="J110" s="176"/>
      <c r="K110" s="175"/>
      <c r="L110" s="175"/>
      <c r="M110" s="175"/>
      <c r="N110" s="175"/>
      <c r="O110" s="177"/>
      <c r="P110" s="313" t="s">
        <v>33</v>
      </c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  <c r="AA110" s="315"/>
    </row>
    <row r="111" spans="1:29" ht="18" customHeight="1" x14ac:dyDescent="0.25">
      <c r="A111" s="105"/>
      <c r="B111" s="106"/>
      <c r="C111" s="107"/>
      <c r="D111" s="447" t="str">
        <f>(D20)</f>
        <v>PLAN STUDIÓW NR VIII</v>
      </c>
      <c r="E111" s="448"/>
      <c r="F111" s="448"/>
      <c r="G111" s="448"/>
      <c r="H111" s="448"/>
      <c r="I111" s="448"/>
      <c r="J111" s="448"/>
      <c r="K111" s="448"/>
      <c r="L111" s="448"/>
      <c r="M111" s="448"/>
      <c r="N111" s="448"/>
      <c r="O111" s="448"/>
      <c r="P111" s="448"/>
      <c r="Q111" s="448"/>
      <c r="R111" s="448"/>
      <c r="S111" s="449"/>
      <c r="T111" s="453"/>
      <c r="U111" s="454"/>
      <c r="V111" s="454"/>
      <c r="W111" s="454"/>
      <c r="X111" s="454"/>
      <c r="Y111" s="454"/>
      <c r="Z111" s="454"/>
      <c r="AA111" s="455"/>
    </row>
    <row r="112" spans="1:29" ht="18" customHeight="1" x14ac:dyDescent="0.25">
      <c r="A112" s="456"/>
      <c r="B112" s="457"/>
      <c r="C112" s="458"/>
      <c r="D112" s="450"/>
      <c r="E112" s="451"/>
      <c r="F112" s="451"/>
      <c r="G112" s="451"/>
      <c r="H112" s="451"/>
      <c r="I112" s="451"/>
      <c r="J112" s="451"/>
      <c r="K112" s="451"/>
      <c r="L112" s="451"/>
      <c r="M112" s="451"/>
      <c r="N112" s="451"/>
      <c r="O112" s="451"/>
      <c r="P112" s="451"/>
      <c r="Q112" s="451"/>
      <c r="R112" s="451"/>
      <c r="S112" s="452"/>
      <c r="T112" s="459"/>
      <c r="U112" s="460"/>
      <c r="V112" s="460"/>
      <c r="W112" s="460"/>
      <c r="X112" s="460"/>
      <c r="Y112" s="460"/>
      <c r="Z112" s="460"/>
      <c r="AA112" s="461"/>
    </row>
    <row r="113" spans="1:27" ht="18" customHeight="1" x14ac:dyDescent="0.25">
      <c r="A113" s="445" t="str">
        <f>(A22)</f>
        <v>WYDZIAŁ BUDOWNICTWA ARCHITEKTURY I INŻYNIERII ŚRODOWISKA</v>
      </c>
      <c r="B113" s="344"/>
      <c r="C113" s="440"/>
      <c r="D113" s="450"/>
      <c r="E113" s="451"/>
      <c r="F113" s="451"/>
      <c r="G113" s="451"/>
      <c r="H113" s="451"/>
      <c r="I113" s="451"/>
      <c r="J113" s="451"/>
      <c r="K113" s="451"/>
      <c r="L113" s="451"/>
      <c r="M113" s="451"/>
      <c r="N113" s="451"/>
      <c r="O113" s="451"/>
      <c r="P113" s="451"/>
      <c r="Q113" s="451"/>
      <c r="R113" s="451"/>
      <c r="S113" s="452"/>
      <c r="T113" s="459"/>
      <c r="U113" s="460"/>
      <c r="V113" s="460"/>
      <c r="W113" s="460"/>
      <c r="X113" s="460"/>
      <c r="Y113" s="460"/>
      <c r="Z113" s="460"/>
      <c r="AA113" s="461"/>
    </row>
    <row r="114" spans="1:27" ht="18" customHeight="1" x14ac:dyDescent="0.25">
      <c r="A114" s="445"/>
      <c r="B114" s="344"/>
      <c r="C114" s="440"/>
      <c r="D114" s="94" t="s">
        <v>72</v>
      </c>
      <c r="E114" s="108"/>
      <c r="F114" s="108"/>
      <c r="G114" s="108"/>
      <c r="H114" s="95" t="str">
        <f>(C7)</f>
        <v>PROFIL OGÓLNOAKADEMICKI</v>
      </c>
      <c r="J114" s="96"/>
      <c r="K114" s="96"/>
      <c r="L114" s="96"/>
      <c r="M114" s="96"/>
      <c r="N114" s="96"/>
      <c r="O114" s="96"/>
      <c r="P114" s="109"/>
      <c r="Q114" s="109"/>
      <c r="R114" s="109"/>
      <c r="S114" s="110"/>
      <c r="T114" s="439"/>
      <c r="U114" s="344"/>
      <c r="V114" s="344"/>
      <c r="W114" s="344"/>
      <c r="X114" s="344"/>
      <c r="Y114" s="344"/>
      <c r="Z114" s="344"/>
      <c r="AA114" s="446"/>
    </row>
    <row r="115" spans="1:27" ht="18" customHeight="1" x14ac:dyDescent="0.25">
      <c r="A115" s="439"/>
      <c r="B115" s="344"/>
      <c r="C115" s="440"/>
      <c r="D115" s="94" t="s">
        <v>61</v>
      </c>
      <c r="E115" s="108"/>
      <c r="F115" s="108"/>
      <c r="G115" s="94"/>
      <c r="H115" s="96" t="str">
        <f>(C8)</f>
        <v>STUDIA DRUGIEGO STOPNIA (1,5-letnie)</v>
      </c>
      <c r="J115" s="96"/>
      <c r="K115" s="96"/>
      <c r="L115" s="96"/>
      <c r="M115" s="96"/>
      <c r="N115" s="96"/>
      <c r="O115" s="96"/>
      <c r="P115" s="109"/>
      <c r="Q115" s="109"/>
      <c r="R115" s="109"/>
      <c r="S115" s="110"/>
      <c r="T115" s="426"/>
      <c r="U115" s="427"/>
      <c r="V115" s="427"/>
      <c r="W115" s="427"/>
      <c r="X115" s="427"/>
      <c r="Y115" s="427"/>
      <c r="Z115" s="427"/>
      <c r="AA115" s="438"/>
    </row>
    <row r="116" spans="1:27" ht="18" customHeight="1" x14ac:dyDescent="0.25">
      <c r="A116" s="439" t="s">
        <v>59</v>
      </c>
      <c r="B116" s="344"/>
      <c r="C116" s="440"/>
      <c r="D116" s="94" t="s">
        <v>60</v>
      </c>
      <c r="E116" s="108"/>
      <c r="F116" s="108"/>
      <c r="G116" s="94"/>
      <c r="H116" s="96" t="str">
        <f>(C9)</f>
        <v xml:space="preserve">STUDIA NIESTACJONARNE </v>
      </c>
      <c r="J116" s="96"/>
      <c r="K116" s="96"/>
      <c r="L116" s="96"/>
      <c r="M116" s="96"/>
      <c r="N116" s="96"/>
      <c r="O116" s="96"/>
      <c r="P116" s="109"/>
      <c r="Q116" s="109"/>
      <c r="R116" s="109"/>
      <c r="S116" s="110"/>
      <c r="T116" s="426"/>
      <c r="U116" s="427"/>
      <c r="V116" s="427"/>
      <c r="W116" s="427"/>
      <c r="X116" s="427"/>
      <c r="Y116" s="427"/>
      <c r="Z116" s="427"/>
      <c r="AA116" s="438"/>
    </row>
    <row r="117" spans="1:27" ht="18" customHeight="1" x14ac:dyDescent="0.25">
      <c r="A117" s="426" t="s">
        <v>37</v>
      </c>
      <c r="B117" s="427"/>
      <c r="C117" s="428"/>
      <c r="D117" s="94" t="s">
        <v>0</v>
      </c>
      <c r="E117" s="94"/>
      <c r="F117" s="94"/>
      <c r="G117" s="94"/>
      <c r="H117" s="96" t="str">
        <f>(C6)</f>
        <v>BUDOWNICTWO</v>
      </c>
      <c r="J117" s="96"/>
      <c r="K117" s="96"/>
      <c r="L117" s="96"/>
      <c r="M117" s="96"/>
      <c r="N117" s="96"/>
      <c r="O117" s="96"/>
      <c r="P117" s="109"/>
      <c r="Q117" s="109"/>
      <c r="R117" s="109"/>
      <c r="S117" s="110"/>
      <c r="T117" s="426" t="s">
        <v>70</v>
      </c>
      <c r="U117" s="427"/>
      <c r="V117" s="427"/>
      <c r="W117" s="427"/>
      <c r="X117" s="427"/>
      <c r="Y117" s="427"/>
      <c r="Z117" s="427"/>
      <c r="AA117" s="438"/>
    </row>
    <row r="118" spans="1:27" ht="18" customHeight="1" x14ac:dyDescent="0.25">
      <c r="A118" s="439" t="s">
        <v>38</v>
      </c>
      <c r="B118" s="344"/>
      <c r="C118" s="440"/>
      <c r="D118" s="112" t="s">
        <v>1</v>
      </c>
      <c r="E118" s="94"/>
      <c r="F118" s="94"/>
      <c r="G118" s="94"/>
      <c r="H118" s="94" t="s">
        <v>285</v>
      </c>
      <c r="J118" s="109"/>
      <c r="K118" s="96"/>
      <c r="L118" s="96"/>
      <c r="M118" s="96"/>
      <c r="N118" s="96"/>
      <c r="O118" s="96"/>
      <c r="P118" s="109"/>
      <c r="Q118" s="109"/>
      <c r="R118" s="109"/>
      <c r="S118" s="110"/>
      <c r="T118" s="426" t="s">
        <v>71</v>
      </c>
      <c r="U118" s="427"/>
      <c r="V118" s="427"/>
      <c r="W118" s="427"/>
      <c r="X118" s="427"/>
      <c r="Y118" s="427"/>
      <c r="Z118" s="427"/>
      <c r="AA118" s="438"/>
    </row>
    <row r="119" spans="1:27" ht="18" customHeight="1" thickBot="1" x14ac:dyDescent="0.3">
      <c r="A119" s="113"/>
      <c r="B119" s="114"/>
      <c r="C119" s="115"/>
      <c r="D119" s="112"/>
      <c r="E119" s="94"/>
      <c r="F119" s="94"/>
      <c r="G119" s="94"/>
      <c r="H119" s="94"/>
      <c r="I119" s="116"/>
      <c r="J119" s="94"/>
      <c r="K119" s="116"/>
      <c r="L119" s="96"/>
      <c r="M119" s="96"/>
      <c r="N119" s="96"/>
      <c r="O119" s="96"/>
      <c r="P119" s="109"/>
      <c r="Q119" s="109"/>
      <c r="R119" s="109"/>
      <c r="S119" s="110"/>
      <c r="T119" s="441"/>
      <c r="U119" s="442"/>
      <c r="V119" s="442"/>
      <c r="W119" s="442"/>
      <c r="X119" s="442"/>
      <c r="Y119" s="442"/>
      <c r="Z119" s="442"/>
      <c r="AA119" s="443"/>
    </row>
    <row r="120" spans="1:27" ht="8.25" customHeight="1" thickBot="1" x14ac:dyDescent="0.3">
      <c r="A120" s="444"/>
      <c r="B120" s="444"/>
      <c r="C120" s="444"/>
      <c r="D120" s="444"/>
      <c r="E120" s="444"/>
      <c r="F120" s="444"/>
      <c r="G120" s="444"/>
      <c r="H120" s="444"/>
      <c r="I120" s="444"/>
      <c r="J120" s="444"/>
      <c r="K120" s="444"/>
      <c r="L120" s="444"/>
      <c r="M120" s="444"/>
      <c r="N120" s="444"/>
      <c r="O120" s="444"/>
      <c r="P120" s="444"/>
      <c r="Q120" s="444"/>
      <c r="R120" s="444"/>
      <c r="S120" s="444"/>
      <c r="T120" s="444"/>
      <c r="U120" s="444"/>
      <c r="V120" s="444"/>
      <c r="W120" s="444"/>
      <c r="X120" s="444"/>
      <c r="Y120" s="444"/>
      <c r="Z120" s="444"/>
      <c r="AA120" s="444"/>
    </row>
    <row r="121" spans="1:27" ht="18" customHeight="1" x14ac:dyDescent="0.25">
      <c r="A121" s="412" t="s">
        <v>41</v>
      </c>
      <c r="B121" s="415" t="s">
        <v>69</v>
      </c>
      <c r="C121" s="416"/>
      <c r="D121" s="421" t="s">
        <v>3</v>
      </c>
      <c r="E121" s="416"/>
      <c r="F121" s="422"/>
      <c r="G121" s="425" t="s">
        <v>4</v>
      </c>
      <c r="H121" s="349"/>
      <c r="I121" s="349"/>
      <c r="J121" s="349"/>
      <c r="K121" s="349"/>
      <c r="L121" s="425" t="s">
        <v>42</v>
      </c>
      <c r="M121" s="349"/>
      <c r="N121" s="349"/>
      <c r="O121" s="349"/>
      <c r="P121" s="349"/>
      <c r="Q121" s="349"/>
      <c r="R121" s="349"/>
      <c r="S121" s="349"/>
      <c r="T121" s="349"/>
      <c r="U121" s="349"/>
      <c r="V121" s="349"/>
      <c r="W121" s="349"/>
      <c r="X121" s="349"/>
      <c r="Y121" s="349"/>
      <c r="Z121" s="349"/>
      <c r="AA121" s="350"/>
    </row>
    <row r="122" spans="1:27" ht="18" customHeight="1" x14ac:dyDescent="0.25">
      <c r="A122" s="413"/>
      <c r="B122" s="417"/>
      <c r="C122" s="418"/>
      <c r="D122" s="423"/>
      <c r="E122" s="418"/>
      <c r="F122" s="424"/>
      <c r="G122" s="430" t="s">
        <v>5</v>
      </c>
      <c r="H122" s="389" t="s">
        <v>6</v>
      </c>
      <c r="I122" s="389"/>
      <c r="J122" s="389"/>
      <c r="K122" s="373"/>
      <c r="L122" s="431" t="s">
        <v>43</v>
      </c>
      <c r="M122" s="432"/>
      <c r="N122" s="432"/>
      <c r="O122" s="322"/>
      <c r="P122" s="431" t="s">
        <v>44</v>
      </c>
      <c r="Q122" s="432"/>
      <c r="R122" s="432"/>
      <c r="S122" s="433"/>
      <c r="T122" s="434" t="s">
        <v>45</v>
      </c>
      <c r="U122" s="432"/>
      <c r="V122" s="432"/>
      <c r="W122" s="322"/>
      <c r="X122" s="431" t="s">
        <v>46</v>
      </c>
      <c r="Y122" s="432"/>
      <c r="Z122" s="432"/>
      <c r="AA122" s="433"/>
    </row>
    <row r="123" spans="1:27" ht="18" customHeight="1" x14ac:dyDescent="0.25">
      <c r="A123" s="413"/>
      <c r="B123" s="417"/>
      <c r="C123" s="418"/>
      <c r="D123" s="435" t="s">
        <v>7</v>
      </c>
      <c r="E123" s="437" t="s">
        <v>8</v>
      </c>
      <c r="F123" s="383" t="s">
        <v>39</v>
      </c>
      <c r="G123" s="387"/>
      <c r="H123" s="389" t="s">
        <v>9</v>
      </c>
      <c r="I123" s="389" t="s">
        <v>10</v>
      </c>
      <c r="J123" s="389" t="s">
        <v>11</v>
      </c>
      <c r="K123" s="373" t="s">
        <v>35</v>
      </c>
      <c r="L123" s="409" t="s">
        <v>299</v>
      </c>
      <c r="M123" s="410"/>
      <c r="N123" s="410"/>
      <c r="O123" s="410"/>
      <c r="P123" s="410"/>
      <c r="Q123" s="410"/>
      <c r="R123" s="410"/>
      <c r="S123" s="410"/>
      <c r="T123" s="410"/>
      <c r="U123" s="410"/>
      <c r="V123" s="410"/>
      <c r="W123" s="410"/>
      <c r="X123" s="410"/>
      <c r="Y123" s="410"/>
      <c r="Z123" s="410"/>
      <c r="AA123" s="411"/>
    </row>
    <row r="124" spans="1:27" ht="18" customHeight="1" x14ac:dyDescent="0.25">
      <c r="A124" s="413"/>
      <c r="B124" s="417"/>
      <c r="C124" s="418"/>
      <c r="D124" s="435"/>
      <c r="E124" s="381"/>
      <c r="F124" s="384"/>
      <c r="G124" s="387"/>
      <c r="H124" s="389"/>
      <c r="I124" s="389"/>
      <c r="J124" s="389"/>
      <c r="K124" s="373"/>
      <c r="L124" s="336" t="s">
        <v>9</v>
      </c>
      <c r="M124" s="311" t="s">
        <v>10</v>
      </c>
      <c r="N124" s="338" t="s">
        <v>11</v>
      </c>
      <c r="O124" s="118" t="s">
        <v>47</v>
      </c>
      <c r="P124" s="336" t="s">
        <v>9</v>
      </c>
      <c r="Q124" s="311" t="s">
        <v>10</v>
      </c>
      <c r="R124" s="338" t="s">
        <v>11</v>
      </c>
      <c r="S124" s="118" t="s">
        <v>47</v>
      </c>
      <c r="T124" s="336" t="s">
        <v>9</v>
      </c>
      <c r="U124" s="311" t="s">
        <v>10</v>
      </c>
      <c r="V124" s="338" t="s">
        <v>11</v>
      </c>
      <c r="W124" s="118" t="s">
        <v>47</v>
      </c>
      <c r="X124" s="336" t="s">
        <v>9</v>
      </c>
      <c r="Y124" s="311" t="s">
        <v>10</v>
      </c>
      <c r="Z124" s="338" t="s">
        <v>11</v>
      </c>
      <c r="AA124" s="118" t="s">
        <v>47</v>
      </c>
    </row>
    <row r="125" spans="1:27" ht="18" customHeight="1" thickBot="1" x14ac:dyDescent="0.3">
      <c r="A125" s="414"/>
      <c r="B125" s="419"/>
      <c r="C125" s="420"/>
      <c r="D125" s="436"/>
      <c r="E125" s="382"/>
      <c r="F125" s="385"/>
      <c r="G125" s="388"/>
      <c r="H125" s="312"/>
      <c r="I125" s="312"/>
      <c r="J125" s="312"/>
      <c r="K125" s="374"/>
      <c r="L125" s="337"/>
      <c r="M125" s="312"/>
      <c r="N125" s="339"/>
      <c r="O125" s="119" t="s">
        <v>23</v>
      </c>
      <c r="P125" s="337"/>
      <c r="Q125" s="312"/>
      <c r="R125" s="339"/>
      <c r="S125" s="119" t="s">
        <v>23</v>
      </c>
      <c r="T125" s="337"/>
      <c r="U125" s="312"/>
      <c r="V125" s="339"/>
      <c r="W125" s="119" t="s">
        <v>23</v>
      </c>
      <c r="X125" s="337"/>
      <c r="Y125" s="312"/>
      <c r="Z125" s="339"/>
      <c r="AA125" s="119" t="s">
        <v>23</v>
      </c>
    </row>
    <row r="126" spans="1:27" ht="18" customHeight="1" thickBot="1" x14ac:dyDescent="0.3">
      <c r="A126" s="120" t="s">
        <v>149</v>
      </c>
      <c r="B126" s="406" t="s">
        <v>36</v>
      </c>
      <c r="C126" s="406"/>
      <c r="D126" s="406"/>
      <c r="E126" s="406"/>
      <c r="F126" s="406"/>
      <c r="G126" s="406"/>
      <c r="H126" s="406"/>
      <c r="I126" s="406"/>
      <c r="J126" s="406"/>
      <c r="K126" s="406"/>
      <c r="L126" s="407"/>
      <c r="M126" s="407"/>
      <c r="N126" s="407"/>
      <c r="O126" s="407"/>
      <c r="P126" s="407"/>
      <c r="Q126" s="407"/>
      <c r="R126" s="407"/>
      <c r="S126" s="407"/>
      <c r="T126" s="407"/>
      <c r="U126" s="407"/>
      <c r="V126" s="407"/>
      <c r="W126" s="407"/>
      <c r="X126" s="407"/>
      <c r="Y126" s="407"/>
      <c r="Z126" s="407"/>
      <c r="AA126" s="408"/>
    </row>
    <row r="127" spans="1:27" ht="18" customHeight="1" x14ac:dyDescent="0.25">
      <c r="A127" s="121" t="s">
        <v>12</v>
      </c>
      <c r="B127" s="470" t="s">
        <v>113</v>
      </c>
      <c r="C127" s="471"/>
      <c r="D127" s="122">
        <v>1</v>
      </c>
      <c r="E127" s="123">
        <v>1</v>
      </c>
      <c r="F127" s="131">
        <v>2</v>
      </c>
      <c r="G127" s="242">
        <f t="shared" ref="G127:G143" si="9">SUM(H127:K127)</f>
        <v>24</v>
      </c>
      <c r="H127" s="242">
        <f>L127+P127+T127+X127</f>
        <v>8</v>
      </c>
      <c r="I127" s="242">
        <f>M127+Q127+U127+Y127</f>
        <v>0</v>
      </c>
      <c r="J127" s="242">
        <f t="shared" ref="J127:K141" si="10">N127+R127+V127+Z127</f>
        <v>0</v>
      </c>
      <c r="K127" s="242">
        <f t="shared" si="10"/>
        <v>16</v>
      </c>
      <c r="L127" s="189"/>
      <c r="M127" s="190"/>
      <c r="N127" s="190"/>
      <c r="O127" s="191"/>
      <c r="P127" s="243">
        <v>8</v>
      </c>
      <c r="Q127" s="129"/>
      <c r="R127" s="129"/>
      <c r="S127" s="184">
        <v>16</v>
      </c>
      <c r="T127" s="124"/>
      <c r="U127" s="129"/>
      <c r="V127" s="129"/>
      <c r="W127" s="184"/>
      <c r="X127" s="189"/>
      <c r="Y127" s="190"/>
      <c r="Z127" s="190"/>
      <c r="AA127" s="191"/>
    </row>
    <row r="128" spans="1:27" ht="18" customHeight="1" x14ac:dyDescent="0.25">
      <c r="A128" s="229" t="s">
        <v>13</v>
      </c>
      <c r="B128" s="465" t="s">
        <v>114</v>
      </c>
      <c r="C128" s="467"/>
      <c r="D128" s="244">
        <v>1</v>
      </c>
      <c r="E128" s="245">
        <v>1</v>
      </c>
      <c r="F128" s="246">
        <v>3</v>
      </c>
      <c r="G128" s="242">
        <f t="shared" si="9"/>
        <v>24</v>
      </c>
      <c r="H128" s="242">
        <f t="shared" ref="H128:I143" si="11">L128+P128+T128+X128</f>
        <v>8</v>
      </c>
      <c r="I128" s="242">
        <f t="shared" si="11"/>
        <v>0</v>
      </c>
      <c r="J128" s="242">
        <f t="shared" si="10"/>
        <v>0</v>
      </c>
      <c r="K128" s="242">
        <f t="shared" si="10"/>
        <v>16</v>
      </c>
      <c r="L128" s="202"/>
      <c r="M128" s="203"/>
      <c r="N128" s="203"/>
      <c r="O128" s="204"/>
      <c r="P128" s="247">
        <v>8</v>
      </c>
      <c r="Q128" s="248"/>
      <c r="R128" s="248"/>
      <c r="S128" s="195">
        <v>16</v>
      </c>
      <c r="T128" s="249"/>
      <c r="U128" s="248"/>
      <c r="V128" s="248"/>
      <c r="W128" s="195"/>
      <c r="X128" s="202"/>
      <c r="Y128" s="203"/>
      <c r="Z128" s="203"/>
      <c r="AA128" s="204"/>
    </row>
    <row r="129" spans="1:27" ht="18" customHeight="1" x14ac:dyDescent="0.25">
      <c r="A129" s="229" t="s">
        <v>14</v>
      </c>
      <c r="B129" s="465" t="s">
        <v>115</v>
      </c>
      <c r="C129" s="467"/>
      <c r="D129" s="244">
        <v>1</v>
      </c>
      <c r="E129" s="245">
        <v>1</v>
      </c>
      <c r="F129" s="246">
        <v>3</v>
      </c>
      <c r="G129" s="242">
        <f t="shared" si="9"/>
        <v>24</v>
      </c>
      <c r="H129" s="242">
        <f t="shared" si="11"/>
        <v>16</v>
      </c>
      <c r="I129" s="242">
        <f t="shared" si="11"/>
        <v>0</v>
      </c>
      <c r="J129" s="242">
        <f t="shared" si="10"/>
        <v>0</v>
      </c>
      <c r="K129" s="242">
        <f t="shared" si="10"/>
        <v>8</v>
      </c>
      <c r="L129" s="202"/>
      <c r="M129" s="203"/>
      <c r="N129" s="203"/>
      <c r="O129" s="204"/>
      <c r="P129" s="247">
        <v>16</v>
      </c>
      <c r="Q129" s="248"/>
      <c r="R129" s="248"/>
      <c r="S129" s="195">
        <v>8</v>
      </c>
      <c r="T129" s="249"/>
      <c r="U129" s="248"/>
      <c r="V129" s="248"/>
      <c r="W129" s="195"/>
      <c r="X129" s="202"/>
      <c r="Y129" s="203"/>
      <c r="Z129" s="203"/>
      <c r="AA129" s="204"/>
    </row>
    <row r="130" spans="1:27" ht="18" customHeight="1" x14ac:dyDescent="0.25">
      <c r="A130" s="229" t="s">
        <v>15</v>
      </c>
      <c r="B130" s="465" t="s">
        <v>116</v>
      </c>
      <c r="C130" s="467"/>
      <c r="D130" s="244"/>
      <c r="E130" s="245">
        <v>2</v>
      </c>
      <c r="F130" s="246">
        <v>3</v>
      </c>
      <c r="G130" s="242">
        <f t="shared" si="9"/>
        <v>16</v>
      </c>
      <c r="H130" s="242">
        <f t="shared" si="11"/>
        <v>8</v>
      </c>
      <c r="I130" s="242">
        <f t="shared" si="11"/>
        <v>0</v>
      </c>
      <c r="J130" s="242">
        <f t="shared" si="10"/>
        <v>0</v>
      </c>
      <c r="K130" s="242">
        <f t="shared" si="10"/>
        <v>8</v>
      </c>
      <c r="L130" s="202"/>
      <c r="M130" s="203"/>
      <c r="N130" s="203"/>
      <c r="O130" s="204"/>
      <c r="P130" s="249"/>
      <c r="Q130" s="248"/>
      <c r="R130" s="248"/>
      <c r="S130" s="195"/>
      <c r="T130" s="249">
        <v>8</v>
      </c>
      <c r="U130" s="248"/>
      <c r="V130" s="248"/>
      <c r="W130" s="195">
        <v>8</v>
      </c>
      <c r="X130" s="202"/>
      <c r="Y130" s="203"/>
      <c r="Z130" s="203"/>
      <c r="AA130" s="204"/>
    </row>
    <row r="131" spans="1:27" ht="18" customHeight="1" x14ac:dyDescent="0.25">
      <c r="A131" s="229" t="s">
        <v>16</v>
      </c>
      <c r="B131" s="465" t="s">
        <v>117</v>
      </c>
      <c r="C131" s="467"/>
      <c r="D131" s="244"/>
      <c r="E131" s="245">
        <v>3</v>
      </c>
      <c r="F131" s="246">
        <v>3</v>
      </c>
      <c r="G131" s="242">
        <f t="shared" si="9"/>
        <v>24</v>
      </c>
      <c r="H131" s="242">
        <f t="shared" si="11"/>
        <v>8</v>
      </c>
      <c r="I131" s="242">
        <f t="shared" si="11"/>
        <v>0</v>
      </c>
      <c r="J131" s="242">
        <f t="shared" si="10"/>
        <v>8</v>
      </c>
      <c r="K131" s="242">
        <f t="shared" si="10"/>
        <v>8</v>
      </c>
      <c r="L131" s="202"/>
      <c r="M131" s="203"/>
      <c r="N131" s="203"/>
      <c r="O131" s="204"/>
      <c r="P131" s="249">
        <v>8</v>
      </c>
      <c r="Q131" s="248"/>
      <c r="R131" s="248">
        <v>8</v>
      </c>
      <c r="S131" s="195">
        <v>8</v>
      </c>
      <c r="T131" s="249"/>
      <c r="U131" s="248"/>
      <c r="V131" s="248"/>
      <c r="W131" s="195"/>
      <c r="X131" s="202"/>
      <c r="Y131" s="203"/>
      <c r="Z131" s="203"/>
      <c r="AA131" s="204"/>
    </row>
    <row r="132" spans="1:27" ht="18" customHeight="1" x14ac:dyDescent="0.25">
      <c r="A132" s="229" t="s">
        <v>28</v>
      </c>
      <c r="B132" s="465" t="s">
        <v>118</v>
      </c>
      <c r="C132" s="467"/>
      <c r="D132" s="244"/>
      <c r="E132" s="245">
        <v>4</v>
      </c>
      <c r="F132" s="246">
        <v>4</v>
      </c>
      <c r="G132" s="242">
        <f t="shared" si="9"/>
        <v>32</v>
      </c>
      <c r="H132" s="242">
        <f t="shared" si="11"/>
        <v>16</v>
      </c>
      <c r="I132" s="242">
        <f t="shared" si="11"/>
        <v>0</v>
      </c>
      <c r="J132" s="242">
        <f t="shared" si="10"/>
        <v>0</v>
      </c>
      <c r="K132" s="242">
        <f t="shared" si="10"/>
        <v>16</v>
      </c>
      <c r="L132" s="202"/>
      <c r="M132" s="203"/>
      <c r="N132" s="203"/>
      <c r="O132" s="204"/>
      <c r="P132" s="249">
        <v>8</v>
      </c>
      <c r="Q132" s="248"/>
      <c r="R132" s="248"/>
      <c r="S132" s="195">
        <v>8</v>
      </c>
      <c r="T132" s="249">
        <v>8</v>
      </c>
      <c r="U132" s="248"/>
      <c r="V132" s="248"/>
      <c r="W132" s="195">
        <v>8</v>
      </c>
      <c r="X132" s="202"/>
      <c r="Y132" s="203"/>
      <c r="Z132" s="203"/>
      <c r="AA132" s="204"/>
    </row>
    <row r="133" spans="1:27" ht="18" customHeight="1" x14ac:dyDescent="0.25">
      <c r="A133" s="229" t="s">
        <v>29</v>
      </c>
      <c r="B133" s="465" t="s">
        <v>119</v>
      </c>
      <c r="C133" s="467"/>
      <c r="D133" s="244"/>
      <c r="E133" s="245">
        <v>2</v>
      </c>
      <c r="F133" s="246">
        <v>3</v>
      </c>
      <c r="G133" s="242">
        <f t="shared" si="9"/>
        <v>16</v>
      </c>
      <c r="H133" s="242">
        <f t="shared" si="11"/>
        <v>8</v>
      </c>
      <c r="I133" s="242">
        <f t="shared" si="11"/>
        <v>0</v>
      </c>
      <c r="J133" s="242">
        <f t="shared" si="10"/>
        <v>0</v>
      </c>
      <c r="K133" s="242">
        <f t="shared" si="10"/>
        <v>8</v>
      </c>
      <c r="L133" s="202"/>
      <c r="M133" s="203"/>
      <c r="N133" s="203"/>
      <c r="O133" s="204"/>
      <c r="P133" s="249">
        <v>8</v>
      </c>
      <c r="Q133" s="248"/>
      <c r="R133" s="248"/>
      <c r="S133" s="195">
        <v>8</v>
      </c>
      <c r="T133" s="249"/>
      <c r="U133" s="248"/>
      <c r="V133" s="248"/>
      <c r="W133" s="195"/>
      <c r="X133" s="202"/>
      <c r="Y133" s="203"/>
      <c r="Z133" s="203"/>
      <c r="AA133" s="204"/>
    </row>
    <row r="134" spans="1:27" ht="18" customHeight="1" x14ac:dyDescent="0.25">
      <c r="A134" s="229" t="s">
        <v>30</v>
      </c>
      <c r="B134" s="465" t="s">
        <v>120</v>
      </c>
      <c r="C134" s="467"/>
      <c r="D134" s="244"/>
      <c r="E134" s="245">
        <v>3</v>
      </c>
      <c r="F134" s="246">
        <v>3</v>
      </c>
      <c r="G134" s="242">
        <f t="shared" si="9"/>
        <v>24</v>
      </c>
      <c r="H134" s="242">
        <f t="shared" si="11"/>
        <v>16</v>
      </c>
      <c r="I134" s="242">
        <f t="shared" si="11"/>
        <v>0</v>
      </c>
      <c r="J134" s="242">
        <f t="shared" si="10"/>
        <v>0</v>
      </c>
      <c r="K134" s="242">
        <f t="shared" si="10"/>
        <v>8</v>
      </c>
      <c r="L134" s="202"/>
      <c r="M134" s="203"/>
      <c r="N134" s="203"/>
      <c r="O134" s="204"/>
      <c r="P134" s="248">
        <v>8</v>
      </c>
      <c r="Q134" s="248"/>
      <c r="R134" s="248"/>
      <c r="S134" s="195"/>
      <c r="T134" s="249">
        <v>8</v>
      </c>
      <c r="U134" s="248"/>
      <c r="V134" s="248"/>
      <c r="W134" s="195">
        <v>8</v>
      </c>
      <c r="X134" s="202"/>
      <c r="Y134" s="203"/>
      <c r="Z134" s="203"/>
      <c r="AA134" s="204"/>
    </row>
    <row r="135" spans="1:27" ht="18" customHeight="1" x14ac:dyDescent="0.25">
      <c r="A135" s="229" t="s">
        <v>31</v>
      </c>
      <c r="B135" s="465" t="s">
        <v>121</v>
      </c>
      <c r="C135" s="467"/>
      <c r="D135" s="244"/>
      <c r="E135" s="245">
        <v>2</v>
      </c>
      <c r="F135" s="246">
        <v>3</v>
      </c>
      <c r="G135" s="242">
        <f t="shared" si="9"/>
        <v>24</v>
      </c>
      <c r="H135" s="242">
        <f t="shared" si="11"/>
        <v>0</v>
      </c>
      <c r="I135" s="242">
        <f t="shared" si="11"/>
        <v>0</v>
      </c>
      <c r="J135" s="242">
        <f t="shared" si="10"/>
        <v>24</v>
      </c>
      <c r="K135" s="242">
        <f t="shared" si="10"/>
        <v>0</v>
      </c>
      <c r="L135" s="202"/>
      <c r="M135" s="203"/>
      <c r="N135" s="203"/>
      <c r="O135" s="204"/>
      <c r="P135" s="249"/>
      <c r="Q135" s="248"/>
      <c r="R135" s="248">
        <v>8</v>
      </c>
      <c r="S135" s="195"/>
      <c r="T135" s="249"/>
      <c r="U135" s="248"/>
      <c r="V135" s="248">
        <v>16</v>
      </c>
      <c r="W135" s="195"/>
      <c r="X135" s="202"/>
      <c r="Y135" s="203"/>
      <c r="Z135" s="203"/>
      <c r="AA135" s="204"/>
    </row>
    <row r="136" spans="1:27" ht="18" customHeight="1" x14ac:dyDescent="0.25">
      <c r="A136" s="229" t="s">
        <v>32</v>
      </c>
      <c r="B136" s="465" t="s">
        <v>122</v>
      </c>
      <c r="C136" s="467"/>
      <c r="D136" s="244">
        <v>1</v>
      </c>
      <c r="E136" s="245">
        <v>1</v>
      </c>
      <c r="F136" s="246">
        <v>2</v>
      </c>
      <c r="G136" s="242">
        <f t="shared" si="9"/>
        <v>24</v>
      </c>
      <c r="H136" s="242">
        <f t="shared" si="11"/>
        <v>16</v>
      </c>
      <c r="I136" s="242">
        <f t="shared" si="11"/>
        <v>0</v>
      </c>
      <c r="J136" s="242">
        <f t="shared" si="10"/>
        <v>0</v>
      </c>
      <c r="K136" s="242">
        <f t="shared" si="10"/>
        <v>8</v>
      </c>
      <c r="L136" s="202"/>
      <c r="M136" s="203"/>
      <c r="N136" s="203"/>
      <c r="O136" s="204"/>
      <c r="P136" s="247">
        <v>16</v>
      </c>
      <c r="Q136" s="248"/>
      <c r="R136" s="248"/>
      <c r="S136" s="195">
        <v>8</v>
      </c>
      <c r="T136" s="249"/>
      <c r="U136" s="248"/>
      <c r="V136" s="248"/>
      <c r="W136" s="195"/>
      <c r="X136" s="202"/>
      <c r="Y136" s="203"/>
      <c r="Z136" s="203"/>
      <c r="AA136" s="204"/>
    </row>
    <row r="137" spans="1:27" ht="18" customHeight="1" x14ac:dyDescent="0.25">
      <c r="A137" s="229" t="s">
        <v>63</v>
      </c>
      <c r="B137" s="465" t="s">
        <v>123</v>
      </c>
      <c r="C137" s="467"/>
      <c r="D137" s="244"/>
      <c r="E137" s="245">
        <v>2</v>
      </c>
      <c r="F137" s="246">
        <v>2</v>
      </c>
      <c r="G137" s="242">
        <f t="shared" si="9"/>
        <v>16</v>
      </c>
      <c r="H137" s="242">
        <f t="shared" si="11"/>
        <v>8</v>
      </c>
      <c r="I137" s="242">
        <f t="shared" si="11"/>
        <v>0</v>
      </c>
      <c r="J137" s="242">
        <f t="shared" si="10"/>
        <v>0</v>
      </c>
      <c r="K137" s="242">
        <f t="shared" si="10"/>
        <v>8</v>
      </c>
      <c r="L137" s="202"/>
      <c r="M137" s="203"/>
      <c r="N137" s="203"/>
      <c r="O137" s="204"/>
      <c r="P137" s="249">
        <v>8</v>
      </c>
      <c r="Q137" s="248"/>
      <c r="R137" s="248"/>
      <c r="S137" s="195">
        <v>8</v>
      </c>
      <c r="T137" s="249"/>
      <c r="U137" s="248"/>
      <c r="V137" s="248"/>
      <c r="W137" s="195"/>
      <c r="X137" s="202"/>
      <c r="Y137" s="203"/>
      <c r="Z137" s="203"/>
      <c r="AA137" s="204"/>
    </row>
    <row r="138" spans="1:27" ht="18" customHeight="1" x14ac:dyDescent="0.25">
      <c r="A138" s="229" t="s">
        <v>74</v>
      </c>
      <c r="B138" s="465" t="s">
        <v>124</v>
      </c>
      <c r="C138" s="467"/>
      <c r="D138" s="244"/>
      <c r="E138" s="245">
        <v>1</v>
      </c>
      <c r="F138" s="246">
        <v>2</v>
      </c>
      <c r="G138" s="242">
        <f t="shared" si="9"/>
        <v>8</v>
      </c>
      <c r="H138" s="242">
        <f t="shared" si="11"/>
        <v>8</v>
      </c>
      <c r="I138" s="242">
        <f t="shared" si="11"/>
        <v>0</v>
      </c>
      <c r="J138" s="242">
        <f t="shared" si="10"/>
        <v>0</v>
      </c>
      <c r="K138" s="242">
        <f t="shared" si="10"/>
        <v>0</v>
      </c>
      <c r="L138" s="202"/>
      <c r="M138" s="203"/>
      <c r="N138" s="203"/>
      <c r="O138" s="204"/>
      <c r="P138" s="249">
        <v>8</v>
      </c>
      <c r="Q138" s="248"/>
      <c r="R138" s="248"/>
      <c r="S138" s="195"/>
      <c r="T138" s="249"/>
      <c r="U138" s="248"/>
      <c r="V138" s="248"/>
      <c r="W138" s="195"/>
      <c r="X138" s="202"/>
      <c r="Y138" s="203"/>
      <c r="Z138" s="203"/>
      <c r="AA138" s="204"/>
    </row>
    <row r="139" spans="1:27" ht="18" customHeight="1" x14ac:dyDescent="0.25">
      <c r="A139" s="229" t="s">
        <v>75</v>
      </c>
      <c r="B139" s="465" t="s">
        <v>289</v>
      </c>
      <c r="C139" s="467"/>
      <c r="D139" s="244"/>
      <c r="E139" s="245">
        <v>1</v>
      </c>
      <c r="F139" s="246">
        <v>1</v>
      </c>
      <c r="G139" s="250">
        <f t="shared" si="9"/>
        <v>8</v>
      </c>
      <c r="H139" s="242">
        <f t="shared" si="11"/>
        <v>8</v>
      </c>
      <c r="I139" s="242">
        <f t="shared" si="11"/>
        <v>0</v>
      </c>
      <c r="J139" s="242">
        <f t="shared" si="10"/>
        <v>0</v>
      </c>
      <c r="K139" s="242">
        <f t="shared" si="10"/>
        <v>0</v>
      </c>
      <c r="L139" s="202"/>
      <c r="M139" s="203"/>
      <c r="N139" s="203"/>
      <c r="O139" s="204"/>
      <c r="P139" s="249">
        <v>8</v>
      </c>
      <c r="Q139" s="248"/>
      <c r="R139" s="248"/>
      <c r="S139" s="195"/>
      <c r="T139" s="249"/>
      <c r="U139" s="248"/>
      <c r="V139" s="248"/>
      <c r="W139" s="195"/>
      <c r="X139" s="202"/>
      <c r="Y139" s="203"/>
      <c r="Z139" s="203"/>
      <c r="AA139" s="204"/>
    </row>
    <row r="140" spans="1:27" ht="18" customHeight="1" x14ac:dyDescent="0.25">
      <c r="A140" s="229" t="s">
        <v>76</v>
      </c>
      <c r="B140" s="465" t="s">
        <v>93</v>
      </c>
      <c r="C140" s="467"/>
      <c r="D140" s="244"/>
      <c r="E140" s="245">
        <v>2</v>
      </c>
      <c r="F140" s="246">
        <v>2</v>
      </c>
      <c r="G140" s="250">
        <f t="shared" si="9"/>
        <v>18</v>
      </c>
      <c r="H140" s="242">
        <f t="shared" si="11"/>
        <v>0</v>
      </c>
      <c r="I140" s="242">
        <f t="shared" si="11"/>
        <v>0</v>
      </c>
      <c r="J140" s="242">
        <f t="shared" si="10"/>
        <v>0</v>
      </c>
      <c r="K140" s="242">
        <f t="shared" si="10"/>
        <v>18</v>
      </c>
      <c r="L140" s="202"/>
      <c r="M140" s="203"/>
      <c r="N140" s="203"/>
      <c r="O140" s="204"/>
      <c r="P140" s="249"/>
      <c r="Q140" s="248"/>
      <c r="R140" s="248"/>
      <c r="S140" s="195">
        <v>8</v>
      </c>
      <c r="T140" s="249"/>
      <c r="U140" s="248"/>
      <c r="V140" s="248"/>
      <c r="W140" s="195">
        <v>10</v>
      </c>
      <c r="X140" s="202"/>
      <c r="Y140" s="203"/>
      <c r="Z140" s="203"/>
      <c r="AA140" s="204"/>
    </row>
    <row r="141" spans="1:27" ht="18" customHeight="1" x14ac:dyDescent="0.25">
      <c r="A141" s="229" t="s">
        <v>77</v>
      </c>
      <c r="B141" s="465" t="s">
        <v>126</v>
      </c>
      <c r="C141" s="467"/>
      <c r="D141" s="251"/>
      <c r="E141" s="252">
        <v>1</v>
      </c>
      <c r="F141" s="253">
        <v>2</v>
      </c>
      <c r="G141" s="250">
        <f t="shared" si="9"/>
        <v>8</v>
      </c>
      <c r="H141" s="242">
        <f t="shared" si="11"/>
        <v>8</v>
      </c>
      <c r="I141" s="242">
        <f t="shared" si="11"/>
        <v>0</v>
      </c>
      <c r="J141" s="242">
        <f t="shared" si="10"/>
        <v>0</v>
      </c>
      <c r="K141" s="242">
        <f t="shared" si="10"/>
        <v>0</v>
      </c>
      <c r="L141" s="202"/>
      <c r="M141" s="203"/>
      <c r="N141" s="203"/>
      <c r="O141" s="204"/>
      <c r="P141" s="254">
        <v>8</v>
      </c>
      <c r="Q141" s="206"/>
      <c r="R141" s="206"/>
      <c r="S141" s="207"/>
      <c r="T141" s="255"/>
      <c r="U141" s="206"/>
      <c r="V141" s="206"/>
      <c r="W141" s="207"/>
      <c r="X141" s="202"/>
      <c r="Y141" s="203"/>
      <c r="Z141" s="203"/>
      <c r="AA141" s="204"/>
    </row>
    <row r="142" spans="1:27" ht="18" customHeight="1" x14ac:dyDescent="0.25">
      <c r="A142" s="229" t="s">
        <v>78</v>
      </c>
      <c r="B142" s="256" t="s">
        <v>127</v>
      </c>
      <c r="C142" s="257"/>
      <c r="D142" s="251"/>
      <c r="E142" s="252">
        <v>1</v>
      </c>
      <c r="F142" s="253">
        <v>1</v>
      </c>
      <c r="G142" s="250">
        <f t="shared" si="9"/>
        <v>8</v>
      </c>
      <c r="H142" s="242">
        <f t="shared" si="11"/>
        <v>8</v>
      </c>
      <c r="I142" s="242"/>
      <c r="J142" s="242"/>
      <c r="K142" s="242"/>
      <c r="L142" s="213"/>
      <c r="M142" s="214"/>
      <c r="N142" s="258"/>
      <c r="O142" s="215"/>
      <c r="P142" s="254">
        <v>8</v>
      </c>
      <c r="Q142" s="206"/>
      <c r="R142" s="206"/>
      <c r="S142" s="207"/>
      <c r="T142" s="255"/>
      <c r="U142" s="206"/>
      <c r="V142" s="206"/>
      <c r="W142" s="207"/>
      <c r="X142" s="259"/>
      <c r="Y142" s="214"/>
      <c r="Z142" s="296"/>
      <c r="AA142" s="260"/>
    </row>
    <row r="143" spans="1:27" ht="18" customHeight="1" x14ac:dyDescent="0.25">
      <c r="A143" s="229" t="s">
        <v>264</v>
      </c>
      <c r="B143" s="256" t="s">
        <v>258</v>
      </c>
      <c r="C143" s="257"/>
      <c r="D143" s="251"/>
      <c r="E143" s="252">
        <v>1</v>
      </c>
      <c r="F143" s="253">
        <v>1</v>
      </c>
      <c r="G143" s="250">
        <f t="shared" si="9"/>
        <v>8</v>
      </c>
      <c r="H143" s="242">
        <f t="shared" si="11"/>
        <v>8</v>
      </c>
      <c r="I143" s="242"/>
      <c r="J143" s="242"/>
      <c r="K143" s="242"/>
      <c r="L143" s="213"/>
      <c r="M143" s="214"/>
      <c r="N143" s="258"/>
      <c r="O143" s="215"/>
      <c r="P143" s="254">
        <v>8</v>
      </c>
      <c r="Q143" s="206"/>
      <c r="R143" s="206"/>
      <c r="S143" s="207"/>
      <c r="T143" s="255"/>
      <c r="U143" s="206"/>
      <c r="V143" s="206"/>
      <c r="W143" s="207"/>
      <c r="X143" s="259"/>
      <c r="Y143" s="214"/>
      <c r="Z143" s="296"/>
      <c r="AA143" s="260"/>
    </row>
    <row r="144" spans="1:27" ht="34.5" customHeight="1" thickBot="1" x14ac:dyDescent="0.3">
      <c r="A144" s="134" t="s">
        <v>265</v>
      </c>
      <c r="B144" s="468" t="s">
        <v>94</v>
      </c>
      <c r="C144" s="469"/>
      <c r="D144" s="251"/>
      <c r="E144" s="252"/>
      <c r="F144" s="261">
        <v>20</v>
      </c>
      <c r="G144" s="262"/>
      <c r="H144" s="242"/>
      <c r="I144" s="242"/>
      <c r="J144" s="242"/>
      <c r="K144" s="242"/>
      <c r="L144" s="137"/>
      <c r="M144" s="263"/>
      <c r="N144" s="264"/>
      <c r="O144" s="265"/>
      <c r="P144" s="266"/>
      <c r="Q144" s="267"/>
      <c r="R144" s="267"/>
      <c r="S144" s="268"/>
      <c r="T144" s="462" t="s">
        <v>65</v>
      </c>
      <c r="U144" s="463"/>
      <c r="V144" s="463"/>
      <c r="W144" s="464"/>
      <c r="X144" s="291"/>
      <c r="Y144" s="298"/>
      <c r="Z144" s="297"/>
      <c r="AA144" s="292"/>
    </row>
    <row r="145" spans="1:29" ht="18" customHeight="1" thickTop="1" x14ac:dyDescent="0.25">
      <c r="A145" s="233"/>
      <c r="B145" s="396" t="s">
        <v>17</v>
      </c>
      <c r="C145" s="397"/>
      <c r="D145" s="400">
        <f t="shared" ref="D145:AA145" si="12">SUM(D127:D144)</f>
        <v>4</v>
      </c>
      <c r="E145" s="390">
        <f>SUM(E127:E144)</f>
        <v>29</v>
      </c>
      <c r="F145" s="371">
        <f t="shared" si="12"/>
        <v>60</v>
      </c>
      <c r="G145" s="402">
        <f t="shared" si="12"/>
        <v>306</v>
      </c>
      <c r="H145" s="390">
        <f t="shared" si="12"/>
        <v>152</v>
      </c>
      <c r="I145" s="390">
        <f t="shared" si="12"/>
        <v>0</v>
      </c>
      <c r="J145" s="390">
        <f t="shared" si="12"/>
        <v>32</v>
      </c>
      <c r="K145" s="371">
        <f t="shared" si="12"/>
        <v>122</v>
      </c>
      <c r="L145" s="234">
        <f t="shared" si="12"/>
        <v>0</v>
      </c>
      <c r="M145" s="235">
        <f t="shared" si="12"/>
        <v>0</v>
      </c>
      <c r="N145" s="235">
        <f t="shared" si="12"/>
        <v>0</v>
      </c>
      <c r="O145" s="236">
        <f t="shared" si="12"/>
        <v>0</v>
      </c>
      <c r="P145" s="234">
        <f t="shared" si="12"/>
        <v>128</v>
      </c>
      <c r="Q145" s="235">
        <f>SUM(Q127:Q144)</f>
        <v>0</v>
      </c>
      <c r="R145" s="235">
        <f t="shared" si="12"/>
        <v>16</v>
      </c>
      <c r="S145" s="237">
        <f t="shared" si="12"/>
        <v>88</v>
      </c>
      <c r="T145" s="238">
        <f t="shared" si="12"/>
        <v>24</v>
      </c>
      <c r="U145" s="235">
        <f t="shared" si="12"/>
        <v>0</v>
      </c>
      <c r="V145" s="235">
        <f t="shared" si="12"/>
        <v>16</v>
      </c>
      <c r="W145" s="236">
        <f t="shared" si="12"/>
        <v>34</v>
      </c>
      <c r="X145" s="234">
        <f t="shared" si="12"/>
        <v>0</v>
      </c>
      <c r="Y145" s="235">
        <f t="shared" si="12"/>
        <v>0</v>
      </c>
      <c r="Z145" s="235">
        <f t="shared" si="12"/>
        <v>0</v>
      </c>
      <c r="AA145" s="237">
        <f t="shared" si="12"/>
        <v>0</v>
      </c>
    </row>
    <row r="146" spans="1:29" ht="18" customHeight="1" thickBot="1" x14ac:dyDescent="0.3">
      <c r="A146" s="240"/>
      <c r="B146" s="398"/>
      <c r="C146" s="399"/>
      <c r="D146" s="401"/>
      <c r="E146" s="391"/>
      <c r="F146" s="372"/>
      <c r="G146" s="403"/>
      <c r="H146" s="391"/>
      <c r="I146" s="391"/>
      <c r="J146" s="391"/>
      <c r="K146" s="372"/>
      <c r="L146" s="368">
        <f>SUM(L145:O145)</f>
        <v>0</v>
      </c>
      <c r="M146" s="369"/>
      <c r="N146" s="369"/>
      <c r="O146" s="370"/>
      <c r="P146" s="368">
        <f>SUM(P145:S145)</f>
        <v>232</v>
      </c>
      <c r="Q146" s="369"/>
      <c r="R146" s="369"/>
      <c r="S146" s="370"/>
      <c r="T146" s="368">
        <f>SUM(T145:W145)</f>
        <v>74</v>
      </c>
      <c r="U146" s="369"/>
      <c r="V146" s="369"/>
      <c r="W146" s="370"/>
      <c r="X146" s="368">
        <f>SUM(X145:AA145)</f>
        <v>0</v>
      </c>
      <c r="Y146" s="369"/>
      <c r="Z146" s="369"/>
      <c r="AA146" s="370"/>
    </row>
    <row r="147" spans="1:29" ht="18" customHeight="1" x14ac:dyDescent="0.25">
      <c r="A147" s="375" t="s">
        <v>62</v>
      </c>
      <c r="B147" s="376"/>
      <c r="C147" s="377"/>
      <c r="D147" s="378" t="s">
        <v>7</v>
      </c>
      <c r="E147" s="381" t="s">
        <v>8</v>
      </c>
      <c r="F147" s="383" t="s">
        <v>39</v>
      </c>
      <c r="G147" s="386" t="s">
        <v>5</v>
      </c>
      <c r="H147" s="389" t="s">
        <v>9</v>
      </c>
      <c r="I147" s="389" t="s">
        <v>10</v>
      </c>
      <c r="J147" s="389" t="s">
        <v>11</v>
      </c>
      <c r="K147" s="373" t="s">
        <v>35</v>
      </c>
      <c r="L147" s="334" t="s">
        <v>43</v>
      </c>
      <c r="M147" s="332"/>
      <c r="N147" s="332"/>
      <c r="O147" s="333"/>
      <c r="P147" s="334" t="s">
        <v>44</v>
      </c>
      <c r="Q147" s="332"/>
      <c r="R147" s="332"/>
      <c r="S147" s="335"/>
      <c r="T147" s="331" t="s">
        <v>45</v>
      </c>
      <c r="U147" s="332"/>
      <c r="V147" s="332"/>
      <c r="W147" s="333"/>
      <c r="X147" s="334" t="s">
        <v>46</v>
      </c>
      <c r="Y147" s="332"/>
      <c r="Z147" s="332"/>
      <c r="AA147" s="335"/>
    </row>
    <row r="148" spans="1:29" ht="18" customHeight="1" x14ac:dyDescent="0.25">
      <c r="A148" s="375"/>
      <c r="B148" s="376"/>
      <c r="C148" s="377"/>
      <c r="D148" s="379"/>
      <c r="E148" s="381"/>
      <c r="F148" s="384"/>
      <c r="G148" s="387"/>
      <c r="H148" s="389"/>
      <c r="I148" s="389"/>
      <c r="J148" s="389"/>
      <c r="K148" s="373"/>
      <c r="L148" s="336" t="s">
        <v>9</v>
      </c>
      <c r="M148" s="311" t="s">
        <v>10</v>
      </c>
      <c r="N148" s="338" t="s">
        <v>11</v>
      </c>
      <c r="O148" s="153" t="s">
        <v>47</v>
      </c>
      <c r="P148" s="336" t="s">
        <v>9</v>
      </c>
      <c r="Q148" s="311" t="s">
        <v>10</v>
      </c>
      <c r="R148" s="338" t="s">
        <v>11</v>
      </c>
      <c r="S148" s="153" t="s">
        <v>47</v>
      </c>
      <c r="T148" s="336" t="s">
        <v>9</v>
      </c>
      <c r="U148" s="311" t="s">
        <v>10</v>
      </c>
      <c r="V148" s="338" t="s">
        <v>11</v>
      </c>
      <c r="W148" s="153" t="s">
        <v>47</v>
      </c>
      <c r="X148" s="336" t="s">
        <v>9</v>
      </c>
      <c r="Y148" s="311" t="s">
        <v>10</v>
      </c>
      <c r="Z148" s="338" t="s">
        <v>11</v>
      </c>
      <c r="AA148" s="153" t="s">
        <v>47</v>
      </c>
    </row>
    <row r="149" spans="1:29" ht="18" customHeight="1" thickBot="1" x14ac:dyDescent="0.3">
      <c r="A149" s="375"/>
      <c r="B149" s="376"/>
      <c r="C149" s="377"/>
      <c r="D149" s="380"/>
      <c r="E149" s="382"/>
      <c r="F149" s="385"/>
      <c r="G149" s="388"/>
      <c r="H149" s="312"/>
      <c r="I149" s="312"/>
      <c r="J149" s="312"/>
      <c r="K149" s="374"/>
      <c r="L149" s="337"/>
      <c r="M149" s="312"/>
      <c r="N149" s="339"/>
      <c r="O149" s="119" t="s">
        <v>23</v>
      </c>
      <c r="P149" s="337"/>
      <c r="Q149" s="312"/>
      <c r="R149" s="339"/>
      <c r="S149" s="119" t="s">
        <v>23</v>
      </c>
      <c r="T149" s="337"/>
      <c r="U149" s="312"/>
      <c r="V149" s="339"/>
      <c r="W149" s="119" t="s">
        <v>23</v>
      </c>
      <c r="X149" s="337"/>
      <c r="Y149" s="312"/>
      <c r="Z149" s="339"/>
      <c r="AA149" s="119" t="s">
        <v>23</v>
      </c>
    </row>
    <row r="150" spans="1:29" ht="18" customHeight="1" x14ac:dyDescent="0.25">
      <c r="A150" s="375"/>
      <c r="B150" s="376"/>
      <c r="C150" s="377"/>
      <c r="D150" s="357">
        <f>SUM(D40,D90,D145)</f>
        <v>6</v>
      </c>
      <c r="E150" s="359">
        <f>SUM(E95,E145)</f>
        <v>48</v>
      </c>
      <c r="F150" s="361">
        <f t="shared" ref="F150:M150" si="13">SUM(F40,F90,F145)</f>
        <v>90</v>
      </c>
      <c r="G150" s="363">
        <f t="shared" si="13"/>
        <v>574</v>
      </c>
      <c r="H150" s="359">
        <f t="shared" si="13"/>
        <v>274</v>
      </c>
      <c r="I150" s="359">
        <f t="shared" si="13"/>
        <v>10</v>
      </c>
      <c r="J150" s="359">
        <f t="shared" si="13"/>
        <v>60</v>
      </c>
      <c r="K150" s="361">
        <f t="shared" si="13"/>
        <v>230</v>
      </c>
      <c r="L150" s="154">
        <f t="shared" si="13"/>
        <v>122</v>
      </c>
      <c r="M150" s="155">
        <f t="shared" si="13"/>
        <v>10</v>
      </c>
      <c r="N150" s="155">
        <f t="shared" ref="N150:AA150" si="14">SUM(N90,N145)</f>
        <v>28</v>
      </c>
      <c r="O150" s="156">
        <f t="shared" si="14"/>
        <v>108</v>
      </c>
      <c r="P150" s="154">
        <f t="shared" si="14"/>
        <v>128</v>
      </c>
      <c r="Q150" s="155">
        <f t="shared" si="14"/>
        <v>0</v>
      </c>
      <c r="R150" s="155">
        <f t="shared" si="14"/>
        <v>16</v>
      </c>
      <c r="S150" s="156">
        <f t="shared" si="14"/>
        <v>88</v>
      </c>
      <c r="T150" s="158">
        <f t="shared" si="14"/>
        <v>24</v>
      </c>
      <c r="U150" s="155">
        <f t="shared" si="14"/>
        <v>0</v>
      </c>
      <c r="V150" s="155">
        <f t="shared" si="14"/>
        <v>16</v>
      </c>
      <c r="W150" s="157">
        <f t="shared" si="14"/>
        <v>34</v>
      </c>
      <c r="X150" s="154">
        <f t="shared" si="14"/>
        <v>0</v>
      </c>
      <c r="Y150" s="155">
        <f t="shared" si="14"/>
        <v>0</v>
      </c>
      <c r="Z150" s="155">
        <f t="shared" si="14"/>
        <v>0</v>
      </c>
      <c r="AA150" s="156">
        <f t="shared" si="14"/>
        <v>0</v>
      </c>
      <c r="AC150" s="295" t="s">
        <v>40</v>
      </c>
    </row>
    <row r="151" spans="1:29" ht="18" customHeight="1" thickBot="1" x14ac:dyDescent="0.3">
      <c r="A151" s="375"/>
      <c r="B151" s="376"/>
      <c r="C151" s="377"/>
      <c r="D151" s="358"/>
      <c r="E151" s="360"/>
      <c r="F151" s="362"/>
      <c r="G151" s="364"/>
      <c r="H151" s="360"/>
      <c r="I151" s="360"/>
      <c r="J151" s="360"/>
      <c r="K151" s="362"/>
      <c r="L151" s="365">
        <f>SUM(L150:O150)</f>
        <v>268</v>
      </c>
      <c r="M151" s="366"/>
      <c r="N151" s="366"/>
      <c r="O151" s="367"/>
      <c r="P151" s="365">
        <f>SUM(P150:S150)</f>
        <v>232</v>
      </c>
      <c r="Q151" s="366"/>
      <c r="R151" s="366"/>
      <c r="S151" s="367"/>
      <c r="T151" s="365">
        <f>SUM(T150:W150)</f>
        <v>74</v>
      </c>
      <c r="U151" s="366"/>
      <c r="V151" s="366"/>
      <c r="W151" s="367"/>
      <c r="X151" s="365">
        <f>SUM(X150:AA150)</f>
        <v>0</v>
      </c>
      <c r="Y151" s="366"/>
      <c r="Z151" s="366"/>
      <c r="AA151" s="367"/>
      <c r="AC151" s="295">
        <f>SUM(L151:AA151)</f>
        <v>574</v>
      </c>
    </row>
    <row r="152" spans="1:29" ht="18" customHeight="1" x14ac:dyDescent="0.25">
      <c r="A152" s="375"/>
      <c r="B152" s="376"/>
      <c r="C152" s="377"/>
      <c r="D152" s="340" t="s">
        <v>18</v>
      </c>
      <c r="E152" s="341"/>
      <c r="F152" s="342"/>
      <c r="G152" s="333" t="s">
        <v>19</v>
      </c>
      <c r="H152" s="349"/>
      <c r="I152" s="349"/>
      <c r="J152" s="349"/>
      <c r="K152" s="350"/>
      <c r="L152" s="351">
        <f>L97</f>
        <v>2</v>
      </c>
      <c r="M152" s="352"/>
      <c r="N152" s="352"/>
      <c r="O152" s="353"/>
      <c r="P152" s="351">
        <v>4</v>
      </c>
      <c r="Q152" s="352"/>
      <c r="R152" s="352"/>
      <c r="S152" s="353"/>
      <c r="T152" s="351">
        <v>0</v>
      </c>
      <c r="U152" s="352"/>
      <c r="V152" s="352"/>
      <c r="W152" s="353"/>
      <c r="X152" s="354"/>
      <c r="Y152" s="355"/>
      <c r="Z152" s="355"/>
      <c r="AA152" s="356"/>
      <c r="AC152" s="295">
        <f>SUM(L152:AA152)</f>
        <v>6</v>
      </c>
    </row>
    <row r="153" spans="1:29" ht="18" customHeight="1" x14ac:dyDescent="0.25">
      <c r="A153" s="375"/>
      <c r="B153" s="376"/>
      <c r="C153" s="377"/>
      <c r="D153" s="343"/>
      <c r="E153" s="344"/>
      <c r="F153" s="345"/>
      <c r="G153" s="322" t="s">
        <v>20</v>
      </c>
      <c r="H153" s="323"/>
      <c r="I153" s="323"/>
      <c r="J153" s="323"/>
      <c r="K153" s="324"/>
      <c r="L153" s="316">
        <f>L98</f>
        <v>17</v>
      </c>
      <c r="M153" s="317"/>
      <c r="N153" s="317"/>
      <c r="O153" s="318"/>
      <c r="P153" s="316">
        <v>19</v>
      </c>
      <c r="Q153" s="317"/>
      <c r="R153" s="317"/>
      <c r="S153" s="318"/>
      <c r="T153" s="316">
        <v>8</v>
      </c>
      <c r="U153" s="317"/>
      <c r="V153" s="317"/>
      <c r="W153" s="318"/>
      <c r="X153" s="319"/>
      <c r="Y153" s="320"/>
      <c r="Z153" s="320"/>
      <c r="AA153" s="321"/>
      <c r="AC153" s="295">
        <f>SUM(L153:AA153)</f>
        <v>44</v>
      </c>
    </row>
    <row r="154" spans="1:29" ht="18" customHeight="1" thickBot="1" x14ac:dyDescent="0.3">
      <c r="A154" s="375"/>
      <c r="B154" s="376"/>
      <c r="C154" s="377"/>
      <c r="D154" s="346"/>
      <c r="E154" s="347"/>
      <c r="F154" s="348"/>
      <c r="G154" s="322" t="s">
        <v>39</v>
      </c>
      <c r="H154" s="323"/>
      <c r="I154" s="323"/>
      <c r="J154" s="323"/>
      <c r="K154" s="324"/>
      <c r="L154" s="325">
        <f>L99</f>
        <v>30</v>
      </c>
      <c r="M154" s="326"/>
      <c r="N154" s="326"/>
      <c r="O154" s="327"/>
      <c r="P154" s="325">
        <v>30</v>
      </c>
      <c r="Q154" s="326"/>
      <c r="R154" s="326"/>
      <c r="S154" s="327"/>
      <c r="T154" s="325">
        <v>30</v>
      </c>
      <c r="U154" s="326"/>
      <c r="V154" s="326"/>
      <c r="W154" s="327"/>
      <c r="X154" s="328"/>
      <c r="Y154" s="329"/>
      <c r="Z154" s="329"/>
      <c r="AA154" s="330"/>
      <c r="AC154" s="295">
        <f>SUM(L154:AA154)</f>
        <v>90</v>
      </c>
    </row>
    <row r="155" spans="1:29" ht="18" customHeight="1" x14ac:dyDescent="0.25">
      <c r="A155" s="105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59"/>
      <c r="P155" s="105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59"/>
    </row>
    <row r="156" spans="1:29" ht="18" customHeight="1" x14ac:dyDescent="0.25">
      <c r="A156" s="160" t="s">
        <v>21</v>
      </c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10"/>
      <c r="P156" s="161"/>
      <c r="Q156" s="109" t="s">
        <v>300</v>
      </c>
      <c r="R156" s="108"/>
      <c r="S156" s="94"/>
      <c r="T156" s="94"/>
      <c r="U156" s="94"/>
      <c r="V156" s="94"/>
      <c r="W156" s="94"/>
      <c r="X156" s="92"/>
      <c r="Z156" s="94"/>
      <c r="AA156" s="162"/>
    </row>
    <row r="157" spans="1:29" ht="18" customHeight="1" x14ac:dyDescent="0.25">
      <c r="A157" s="161"/>
      <c r="B157" s="163" t="s">
        <v>102</v>
      </c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162"/>
      <c r="P157" s="164"/>
      <c r="Q157" s="95" t="s">
        <v>22</v>
      </c>
      <c r="R157" s="108"/>
      <c r="S157" s="165"/>
      <c r="T157" s="165"/>
      <c r="U157" s="165"/>
      <c r="V157" s="165"/>
      <c r="W157" s="165"/>
      <c r="X157" s="165"/>
      <c r="Y157" s="165"/>
      <c r="Z157" s="165"/>
      <c r="AA157" s="166"/>
    </row>
    <row r="158" spans="1:29" ht="18" customHeight="1" x14ac:dyDescent="0.25">
      <c r="A158" s="241"/>
      <c r="B158" s="163" t="s">
        <v>103</v>
      </c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162"/>
      <c r="P158" s="164"/>
      <c r="Q158" s="109" t="s">
        <v>9</v>
      </c>
      <c r="R158" s="168" t="s">
        <v>49</v>
      </c>
      <c r="S158" s="165"/>
      <c r="T158" s="165"/>
      <c r="U158" s="165"/>
      <c r="V158" s="165"/>
      <c r="W158" s="165"/>
      <c r="X158" s="165"/>
      <c r="Y158" s="165"/>
      <c r="Z158" s="165"/>
      <c r="AA158" s="166"/>
    </row>
    <row r="159" spans="1:29" ht="18" customHeight="1" x14ac:dyDescent="0.25">
      <c r="A159" s="241"/>
      <c r="B159" s="169" t="s">
        <v>296</v>
      </c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10"/>
      <c r="P159" s="164"/>
      <c r="Q159" s="109" t="s">
        <v>10</v>
      </c>
      <c r="R159" s="168" t="s">
        <v>50</v>
      </c>
      <c r="S159" s="165"/>
      <c r="T159" s="165"/>
      <c r="U159" s="109"/>
      <c r="V159" s="165"/>
      <c r="W159" s="165"/>
      <c r="X159" s="165"/>
      <c r="Y159" s="165"/>
      <c r="Z159" s="165"/>
      <c r="AA159" s="166"/>
    </row>
    <row r="160" spans="1:29" ht="18" customHeight="1" x14ac:dyDescent="0.25">
      <c r="A160" s="241"/>
      <c r="B160" s="163" t="s">
        <v>273</v>
      </c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10"/>
      <c r="P160" s="164"/>
      <c r="Q160" s="109" t="s">
        <v>11</v>
      </c>
      <c r="R160" s="168" t="s">
        <v>51</v>
      </c>
      <c r="S160" s="165"/>
      <c r="T160" s="165"/>
      <c r="U160" s="165"/>
      <c r="V160" s="165"/>
      <c r="W160" s="165"/>
      <c r="X160" s="165"/>
      <c r="Y160" s="165"/>
      <c r="Z160" s="165"/>
      <c r="AA160" s="166"/>
    </row>
    <row r="161" spans="1:27" ht="18" customHeight="1" x14ac:dyDescent="0.25">
      <c r="A161" s="241"/>
      <c r="B161" s="163" t="s">
        <v>297</v>
      </c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10"/>
      <c r="P161" s="164"/>
      <c r="Q161" s="109" t="s">
        <v>47</v>
      </c>
      <c r="R161" s="168" t="s">
        <v>52</v>
      </c>
      <c r="S161" s="165"/>
      <c r="T161" s="165"/>
      <c r="U161" s="165"/>
      <c r="V161" s="165"/>
      <c r="W161" s="165"/>
      <c r="X161" s="165"/>
      <c r="Y161" s="165"/>
      <c r="Z161" s="165"/>
      <c r="AA161" s="166"/>
    </row>
    <row r="162" spans="1:27" ht="18" customHeight="1" x14ac:dyDescent="0.25">
      <c r="A162" s="241"/>
      <c r="B162" s="163" t="s">
        <v>274</v>
      </c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10"/>
      <c r="P162" s="164"/>
      <c r="Q162" s="109" t="s">
        <v>23</v>
      </c>
      <c r="R162" s="168" t="s">
        <v>53</v>
      </c>
      <c r="S162" s="165"/>
      <c r="T162" s="165"/>
      <c r="U162" s="165"/>
      <c r="V162" s="109"/>
      <c r="W162" s="109"/>
      <c r="X162" s="109"/>
      <c r="Y162" s="109"/>
      <c r="Z162" s="165"/>
      <c r="AA162" s="166"/>
    </row>
    <row r="163" spans="1:27" ht="18" customHeight="1" x14ac:dyDescent="0.25">
      <c r="A163" s="241"/>
      <c r="B163" s="163" t="s">
        <v>298</v>
      </c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10"/>
      <c r="P163" s="164"/>
      <c r="Q163" s="109" t="s">
        <v>54</v>
      </c>
      <c r="R163" s="168" t="s">
        <v>55</v>
      </c>
      <c r="S163" s="165"/>
      <c r="T163" s="165"/>
      <c r="U163" s="165"/>
      <c r="V163" s="165"/>
      <c r="W163" s="165"/>
      <c r="X163" s="165"/>
      <c r="Y163" s="165"/>
      <c r="Z163" s="165"/>
      <c r="AA163" s="166"/>
    </row>
    <row r="164" spans="1:27" ht="18" customHeight="1" x14ac:dyDescent="0.25">
      <c r="A164" s="241"/>
      <c r="B164" s="171" t="s">
        <v>104</v>
      </c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10"/>
      <c r="P164" s="164"/>
      <c r="Q164" s="172"/>
      <c r="R164" s="173" t="s">
        <v>24</v>
      </c>
      <c r="S164" s="109" t="s">
        <v>25</v>
      </c>
      <c r="T164" s="165"/>
      <c r="U164" s="165"/>
      <c r="V164" s="165"/>
      <c r="W164" s="165"/>
      <c r="X164" s="165"/>
      <c r="Y164" s="165"/>
      <c r="Z164" s="165"/>
      <c r="AA164" s="166"/>
    </row>
    <row r="165" spans="1:27" ht="18" customHeight="1" thickBot="1" x14ac:dyDescent="0.3">
      <c r="A165" s="174"/>
      <c r="B165" s="175"/>
      <c r="C165" s="175"/>
      <c r="D165" s="175"/>
      <c r="E165" s="176"/>
      <c r="F165" s="176"/>
      <c r="G165" s="176"/>
      <c r="H165" s="176"/>
      <c r="I165" s="176"/>
      <c r="J165" s="176"/>
      <c r="K165" s="175"/>
      <c r="L165" s="175"/>
      <c r="M165" s="175"/>
      <c r="N165" s="175"/>
      <c r="O165" s="177"/>
      <c r="P165" s="313" t="s">
        <v>34</v>
      </c>
      <c r="Q165" s="314"/>
      <c r="R165" s="314"/>
      <c r="S165" s="314"/>
      <c r="T165" s="314"/>
      <c r="U165" s="314"/>
      <c r="V165" s="314"/>
      <c r="W165" s="314"/>
      <c r="X165" s="314"/>
      <c r="Y165" s="314"/>
      <c r="Z165" s="314"/>
      <c r="AA165" s="315"/>
    </row>
    <row r="166" spans="1:27" ht="18" customHeight="1" x14ac:dyDescent="0.25">
      <c r="A166" s="105"/>
      <c r="B166" s="106"/>
      <c r="C166" s="107"/>
      <c r="D166" s="447" t="str">
        <f>(D20)</f>
        <v>PLAN STUDIÓW NR VIII</v>
      </c>
      <c r="E166" s="448"/>
      <c r="F166" s="448"/>
      <c r="G166" s="448"/>
      <c r="H166" s="448"/>
      <c r="I166" s="44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9"/>
      <c r="T166" s="453"/>
      <c r="U166" s="454"/>
      <c r="V166" s="454"/>
      <c r="W166" s="454"/>
      <c r="X166" s="454"/>
      <c r="Y166" s="454"/>
      <c r="Z166" s="454"/>
      <c r="AA166" s="455"/>
    </row>
    <row r="167" spans="1:27" ht="18" customHeight="1" x14ac:dyDescent="0.25">
      <c r="A167" s="456"/>
      <c r="B167" s="457"/>
      <c r="C167" s="458"/>
      <c r="D167" s="450"/>
      <c r="E167" s="451"/>
      <c r="F167" s="451"/>
      <c r="G167" s="451"/>
      <c r="H167" s="451"/>
      <c r="I167" s="451"/>
      <c r="J167" s="451"/>
      <c r="K167" s="451"/>
      <c r="L167" s="451"/>
      <c r="M167" s="451"/>
      <c r="N167" s="451"/>
      <c r="O167" s="451"/>
      <c r="P167" s="451"/>
      <c r="Q167" s="451"/>
      <c r="R167" s="451"/>
      <c r="S167" s="452"/>
      <c r="T167" s="459"/>
      <c r="U167" s="460"/>
      <c r="V167" s="460"/>
      <c r="W167" s="460"/>
      <c r="X167" s="460"/>
      <c r="Y167" s="460"/>
      <c r="Z167" s="460"/>
      <c r="AA167" s="461"/>
    </row>
    <row r="168" spans="1:27" ht="18" customHeight="1" x14ac:dyDescent="0.25">
      <c r="A168" s="445" t="str">
        <f>(A22)</f>
        <v>WYDZIAŁ BUDOWNICTWA ARCHITEKTURY I INŻYNIERII ŚRODOWISKA</v>
      </c>
      <c r="B168" s="344"/>
      <c r="C168" s="440"/>
      <c r="D168" s="450"/>
      <c r="E168" s="451"/>
      <c r="F168" s="451"/>
      <c r="G168" s="451"/>
      <c r="H168" s="451"/>
      <c r="I168" s="45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2"/>
      <c r="T168" s="459"/>
      <c r="U168" s="460"/>
      <c r="V168" s="460"/>
      <c r="W168" s="460"/>
      <c r="X168" s="460"/>
      <c r="Y168" s="460"/>
      <c r="Z168" s="460"/>
      <c r="AA168" s="461"/>
    </row>
    <row r="169" spans="1:27" ht="18" customHeight="1" x14ac:dyDescent="0.25">
      <c r="A169" s="445"/>
      <c r="B169" s="344"/>
      <c r="C169" s="440"/>
      <c r="D169" s="94" t="s">
        <v>72</v>
      </c>
      <c r="E169" s="108"/>
      <c r="F169" s="108"/>
      <c r="G169" s="108"/>
      <c r="H169" s="95" t="str">
        <f>(H23)</f>
        <v>PROFIL OGÓLNOAKADEMICKI</v>
      </c>
      <c r="J169" s="96"/>
      <c r="K169" s="96"/>
      <c r="L169" s="96"/>
      <c r="M169" s="96"/>
      <c r="N169" s="96"/>
      <c r="O169" s="96"/>
      <c r="P169" s="109"/>
      <c r="Q169" s="109"/>
      <c r="R169" s="109"/>
      <c r="S169" s="110"/>
      <c r="T169" s="439"/>
      <c r="U169" s="344"/>
      <c r="V169" s="344"/>
      <c r="W169" s="344"/>
      <c r="X169" s="344"/>
      <c r="Y169" s="344"/>
      <c r="Z169" s="344"/>
      <c r="AA169" s="446"/>
    </row>
    <row r="170" spans="1:27" ht="18" customHeight="1" x14ac:dyDescent="0.25">
      <c r="A170" s="439"/>
      <c r="B170" s="344"/>
      <c r="C170" s="440"/>
      <c r="D170" s="94" t="s">
        <v>61</v>
      </c>
      <c r="E170" s="108"/>
      <c r="F170" s="108"/>
      <c r="G170" s="94"/>
      <c r="H170" s="96" t="str">
        <f>(H24)</f>
        <v>STUDIA DRUGIEGO STOPNIA (1,5-letnie)</v>
      </c>
      <c r="J170" s="96"/>
      <c r="K170" s="96"/>
      <c r="L170" s="96"/>
      <c r="M170" s="96"/>
      <c r="N170" s="96"/>
      <c r="O170" s="96"/>
      <c r="P170" s="109"/>
      <c r="Q170" s="109"/>
      <c r="R170" s="109"/>
      <c r="S170" s="110"/>
      <c r="T170" s="426"/>
      <c r="U170" s="427"/>
      <c r="V170" s="427"/>
      <c r="W170" s="427"/>
      <c r="X170" s="427"/>
      <c r="Y170" s="427"/>
      <c r="Z170" s="427"/>
      <c r="AA170" s="438"/>
    </row>
    <row r="171" spans="1:27" ht="18" customHeight="1" x14ac:dyDescent="0.25">
      <c r="A171" s="439" t="s">
        <v>59</v>
      </c>
      <c r="B171" s="344"/>
      <c r="C171" s="440"/>
      <c r="D171" s="94" t="s">
        <v>60</v>
      </c>
      <c r="E171" s="108"/>
      <c r="F171" s="108"/>
      <c r="G171" s="94"/>
      <c r="H171" s="96" t="str">
        <f>(H25)</f>
        <v xml:space="preserve">STUDIA NIESTACJONARNE </v>
      </c>
      <c r="J171" s="96"/>
      <c r="K171" s="96"/>
      <c r="L171" s="96"/>
      <c r="M171" s="96"/>
      <c r="N171" s="96"/>
      <c r="O171" s="96"/>
      <c r="P171" s="109"/>
      <c r="Q171" s="109"/>
      <c r="R171" s="109"/>
      <c r="S171" s="110"/>
      <c r="T171" s="426"/>
      <c r="U171" s="427"/>
      <c r="V171" s="427"/>
      <c r="W171" s="427"/>
      <c r="X171" s="427"/>
      <c r="Y171" s="427"/>
      <c r="Z171" s="427"/>
      <c r="AA171" s="438"/>
    </row>
    <row r="172" spans="1:27" ht="18" customHeight="1" x14ac:dyDescent="0.25">
      <c r="A172" s="426" t="s">
        <v>37</v>
      </c>
      <c r="B172" s="427"/>
      <c r="C172" s="428"/>
      <c r="D172" s="94" t="s">
        <v>0</v>
      </c>
      <c r="E172" s="94"/>
      <c r="F172" s="94"/>
      <c r="G172" s="94"/>
      <c r="H172" s="96" t="str">
        <f>(H26)</f>
        <v>BUDOWNICTWO</v>
      </c>
      <c r="J172" s="96"/>
      <c r="K172" s="96"/>
      <c r="L172" s="96"/>
      <c r="M172" s="96"/>
      <c r="N172" s="96"/>
      <c r="O172" s="96"/>
      <c r="P172" s="109"/>
      <c r="Q172" s="109"/>
      <c r="R172" s="109"/>
      <c r="S172" s="110"/>
      <c r="T172" s="426" t="s">
        <v>70</v>
      </c>
      <c r="U172" s="427"/>
      <c r="V172" s="427"/>
      <c r="W172" s="427"/>
      <c r="X172" s="427"/>
      <c r="Y172" s="427"/>
      <c r="Z172" s="427"/>
      <c r="AA172" s="438"/>
    </row>
    <row r="173" spans="1:27" ht="18" customHeight="1" thickBot="1" x14ac:dyDescent="0.3">
      <c r="A173" s="439" t="s">
        <v>38</v>
      </c>
      <c r="B173" s="344"/>
      <c r="C173" s="440"/>
      <c r="D173" s="112" t="s">
        <v>1</v>
      </c>
      <c r="E173" s="94"/>
      <c r="F173" s="94"/>
      <c r="G173" s="94"/>
      <c r="H173" s="94" t="s">
        <v>98</v>
      </c>
      <c r="J173" s="109"/>
      <c r="K173" s="96"/>
      <c r="L173" s="96"/>
      <c r="M173" s="96"/>
      <c r="N173" s="96"/>
      <c r="O173" s="96"/>
      <c r="P173" s="109"/>
      <c r="Q173" s="109"/>
      <c r="R173" s="109"/>
      <c r="S173" s="110"/>
      <c r="T173" s="426" t="s">
        <v>71</v>
      </c>
      <c r="U173" s="427"/>
      <c r="V173" s="427"/>
      <c r="W173" s="427"/>
      <c r="X173" s="427"/>
      <c r="Y173" s="427"/>
      <c r="Z173" s="427"/>
      <c r="AA173" s="438"/>
    </row>
    <row r="174" spans="1:27" ht="18" customHeight="1" thickBot="1" x14ac:dyDescent="0.3">
      <c r="A174" s="444"/>
      <c r="B174" s="444"/>
      <c r="C174" s="444"/>
      <c r="D174" s="444"/>
      <c r="E174" s="444"/>
      <c r="F174" s="444"/>
      <c r="G174" s="444"/>
      <c r="H174" s="444"/>
      <c r="I174" s="444"/>
      <c r="J174" s="444"/>
      <c r="K174" s="444"/>
      <c r="L174" s="444"/>
      <c r="M174" s="444"/>
      <c r="N174" s="444"/>
      <c r="O174" s="444"/>
      <c r="P174" s="444"/>
      <c r="Q174" s="444"/>
      <c r="R174" s="444"/>
      <c r="S174" s="444"/>
      <c r="T174" s="444"/>
      <c r="U174" s="444"/>
      <c r="V174" s="444"/>
      <c r="W174" s="444"/>
      <c r="X174" s="444"/>
      <c r="Y174" s="444"/>
      <c r="Z174" s="444"/>
      <c r="AA174" s="444"/>
    </row>
    <row r="175" spans="1:27" ht="18" customHeight="1" x14ac:dyDescent="0.25">
      <c r="A175" s="412" t="s">
        <v>41</v>
      </c>
      <c r="B175" s="415" t="s">
        <v>69</v>
      </c>
      <c r="C175" s="416"/>
      <c r="D175" s="421" t="s">
        <v>3</v>
      </c>
      <c r="E175" s="416"/>
      <c r="F175" s="422"/>
      <c r="G175" s="425" t="s">
        <v>4</v>
      </c>
      <c r="H175" s="349"/>
      <c r="I175" s="349"/>
      <c r="J175" s="349"/>
      <c r="K175" s="349"/>
      <c r="L175" s="425" t="s">
        <v>42</v>
      </c>
      <c r="M175" s="349"/>
      <c r="N175" s="349"/>
      <c r="O175" s="349"/>
      <c r="P175" s="349"/>
      <c r="Q175" s="349"/>
      <c r="R175" s="349"/>
      <c r="S175" s="349"/>
      <c r="T175" s="349"/>
      <c r="U175" s="349"/>
      <c r="V175" s="349"/>
      <c r="W175" s="349"/>
      <c r="X175" s="349"/>
      <c r="Y175" s="349"/>
      <c r="Z175" s="349"/>
      <c r="AA175" s="350"/>
    </row>
    <row r="176" spans="1:27" ht="18" customHeight="1" x14ac:dyDescent="0.25">
      <c r="A176" s="413"/>
      <c r="B176" s="417"/>
      <c r="C176" s="418"/>
      <c r="D176" s="423"/>
      <c r="E176" s="418"/>
      <c r="F176" s="424"/>
      <c r="G176" s="430" t="s">
        <v>5</v>
      </c>
      <c r="H176" s="389" t="s">
        <v>6</v>
      </c>
      <c r="I176" s="389"/>
      <c r="J176" s="389"/>
      <c r="K176" s="373"/>
      <c r="L176" s="431" t="s">
        <v>43</v>
      </c>
      <c r="M176" s="432"/>
      <c r="N176" s="432"/>
      <c r="O176" s="322"/>
      <c r="P176" s="431" t="s">
        <v>44</v>
      </c>
      <c r="Q176" s="432"/>
      <c r="R176" s="432"/>
      <c r="S176" s="433"/>
      <c r="T176" s="434" t="s">
        <v>45</v>
      </c>
      <c r="U176" s="432"/>
      <c r="V176" s="432"/>
      <c r="W176" s="322"/>
      <c r="X176" s="431" t="s">
        <v>46</v>
      </c>
      <c r="Y176" s="432"/>
      <c r="Z176" s="432"/>
      <c r="AA176" s="433"/>
    </row>
    <row r="177" spans="1:27" ht="18" customHeight="1" x14ac:dyDescent="0.25">
      <c r="A177" s="413"/>
      <c r="B177" s="417"/>
      <c r="C177" s="418"/>
      <c r="D177" s="435" t="s">
        <v>7</v>
      </c>
      <c r="E177" s="437" t="s">
        <v>8</v>
      </c>
      <c r="F177" s="383" t="s">
        <v>39</v>
      </c>
      <c r="G177" s="387"/>
      <c r="H177" s="389" t="s">
        <v>9</v>
      </c>
      <c r="I177" s="389" t="s">
        <v>10</v>
      </c>
      <c r="J177" s="389" t="s">
        <v>11</v>
      </c>
      <c r="K177" s="373" t="s">
        <v>35</v>
      </c>
      <c r="L177" s="409" t="s">
        <v>299</v>
      </c>
      <c r="M177" s="410"/>
      <c r="N177" s="410"/>
      <c r="O177" s="410"/>
      <c r="P177" s="410"/>
      <c r="Q177" s="410"/>
      <c r="R177" s="410"/>
      <c r="S177" s="410"/>
      <c r="T177" s="410"/>
      <c r="U177" s="410"/>
      <c r="V177" s="410"/>
      <c r="W177" s="410"/>
      <c r="X177" s="410"/>
      <c r="Y177" s="410"/>
      <c r="Z177" s="410"/>
      <c r="AA177" s="411"/>
    </row>
    <row r="178" spans="1:27" ht="18" customHeight="1" x14ac:dyDescent="0.25">
      <c r="A178" s="413"/>
      <c r="B178" s="417"/>
      <c r="C178" s="418"/>
      <c r="D178" s="435"/>
      <c r="E178" s="381"/>
      <c r="F178" s="384"/>
      <c r="G178" s="387"/>
      <c r="H178" s="389"/>
      <c r="I178" s="389"/>
      <c r="J178" s="389"/>
      <c r="K178" s="373"/>
      <c r="L178" s="336" t="s">
        <v>9</v>
      </c>
      <c r="M178" s="311" t="s">
        <v>10</v>
      </c>
      <c r="N178" s="338" t="s">
        <v>11</v>
      </c>
      <c r="O178" s="118" t="s">
        <v>47</v>
      </c>
      <c r="P178" s="336" t="s">
        <v>9</v>
      </c>
      <c r="Q178" s="311" t="s">
        <v>10</v>
      </c>
      <c r="R178" s="338" t="s">
        <v>11</v>
      </c>
      <c r="S178" s="118" t="s">
        <v>47</v>
      </c>
      <c r="T178" s="336" t="s">
        <v>9</v>
      </c>
      <c r="U178" s="311" t="s">
        <v>10</v>
      </c>
      <c r="V178" s="338" t="s">
        <v>11</v>
      </c>
      <c r="W178" s="118" t="s">
        <v>47</v>
      </c>
      <c r="X178" s="336" t="s">
        <v>9</v>
      </c>
      <c r="Y178" s="311" t="s">
        <v>10</v>
      </c>
      <c r="Z178" s="338" t="s">
        <v>11</v>
      </c>
      <c r="AA178" s="118" t="s">
        <v>47</v>
      </c>
    </row>
    <row r="179" spans="1:27" ht="18" customHeight="1" thickBot="1" x14ac:dyDescent="0.3">
      <c r="A179" s="414"/>
      <c r="B179" s="419"/>
      <c r="C179" s="420"/>
      <c r="D179" s="436"/>
      <c r="E179" s="382"/>
      <c r="F179" s="385"/>
      <c r="G179" s="388"/>
      <c r="H179" s="312"/>
      <c r="I179" s="312"/>
      <c r="J179" s="312"/>
      <c r="K179" s="374"/>
      <c r="L179" s="337"/>
      <c r="M179" s="312"/>
      <c r="N179" s="339"/>
      <c r="O179" s="119" t="s">
        <v>23</v>
      </c>
      <c r="P179" s="337"/>
      <c r="Q179" s="312"/>
      <c r="R179" s="339"/>
      <c r="S179" s="119" t="s">
        <v>23</v>
      </c>
      <c r="T179" s="337"/>
      <c r="U179" s="312"/>
      <c r="V179" s="339"/>
      <c r="W179" s="119" t="s">
        <v>23</v>
      </c>
      <c r="X179" s="337"/>
      <c r="Y179" s="312"/>
      <c r="Z179" s="339"/>
      <c r="AA179" s="119" t="s">
        <v>23</v>
      </c>
    </row>
    <row r="180" spans="1:27" ht="18" customHeight="1" thickBot="1" x14ac:dyDescent="0.3">
      <c r="A180" s="120" t="s">
        <v>148</v>
      </c>
      <c r="B180" s="406" t="s">
        <v>36</v>
      </c>
      <c r="C180" s="406"/>
      <c r="D180" s="406"/>
      <c r="E180" s="406"/>
      <c r="F180" s="406"/>
      <c r="G180" s="406"/>
      <c r="H180" s="406"/>
      <c r="I180" s="406"/>
      <c r="J180" s="406"/>
      <c r="K180" s="406"/>
      <c r="L180" s="407"/>
      <c r="M180" s="407"/>
      <c r="N180" s="407"/>
      <c r="O180" s="407"/>
      <c r="P180" s="407"/>
      <c r="Q180" s="407"/>
      <c r="R180" s="407"/>
      <c r="S180" s="407"/>
      <c r="T180" s="407"/>
      <c r="U180" s="407"/>
      <c r="V180" s="407"/>
      <c r="W180" s="407"/>
      <c r="X180" s="407"/>
      <c r="Y180" s="407"/>
      <c r="Z180" s="407"/>
      <c r="AA180" s="408"/>
    </row>
    <row r="181" spans="1:27" ht="18" customHeight="1" x14ac:dyDescent="0.25">
      <c r="A181" s="121" t="s">
        <v>12</v>
      </c>
      <c r="B181" s="269" t="s">
        <v>255</v>
      </c>
      <c r="C181" s="270"/>
      <c r="D181" s="182"/>
      <c r="E181" s="183">
        <v>2</v>
      </c>
      <c r="F181" s="184">
        <v>3</v>
      </c>
      <c r="G181" s="121">
        <f t="shared" ref="G181:G198" si="15">SUM(H181:K181)</f>
        <v>24</v>
      </c>
      <c r="H181" s="197">
        <f>L181+P181+T181+X181</f>
        <v>8</v>
      </c>
      <c r="I181" s="197">
        <f>M181+Q181+U181+Y181</f>
        <v>0</v>
      </c>
      <c r="J181" s="197">
        <v>16</v>
      </c>
      <c r="K181" s="197"/>
      <c r="L181" s="189"/>
      <c r="M181" s="190"/>
      <c r="N181" s="190"/>
      <c r="O181" s="191"/>
      <c r="P181" s="249">
        <v>8</v>
      </c>
      <c r="Q181" s="187"/>
      <c r="R181" s="187">
        <v>16</v>
      </c>
      <c r="S181" s="271"/>
      <c r="T181" s="186"/>
      <c r="U181" s="187"/>
      <c r="V181" s="187"/>
      <c r="W181" s="271"/>
      <c r="X181" s="189"/>
      <c r="Y181" s="190"/>
      <c r="Z181" s="190"/>
      <c r="AA181" s="191"/>
    </row>
    <row r="182" spans="1:27" ht="18" customHeight="1" x14ac:dyDescent="0.25">
      <c r="A182" s="229" t="s">
        <v>13</v>
      </c>
      <c r="B182" s="272" t="s">
        <v>127</v>
      </c>
      <c r="C182" s="273"/>
      <c r="D182" s="193">
        <v>1</v>
      </c>
      <c r="E182" s="194">
        <v>1</v>
      </c>
      <c r="F182" s="195">
        <v>2</v>
      </c>
      <c r="G182" s="229">
        <f t="shared" si="15"/>
        <v>24</v>
      </c>
      <c r="H182" s="197">
        <f t="shared" ref="H182:I198" si="16">L182+P182+T182+X182</f>
        <v>16</v>
      </c>
      <c r="I182" s="197">
        <f t="shared" si="16"/>
        <v>0</v>
      </c>
      <c r="J182" s="197">
        <f t="shared" ref="J182:K198" si="17">N182+R182+V182+Z182</f>
        <v>0</v>
      </c>
      <c r="K182" s="197">
        <f t="shared" si="17"/>
        <v>8</v>
      </c>
      <c r="L182" s="202"/>
      <c r="M182" s="203"/>
      <c r="N182" s="203"/>
      <c r="O182" s="204"/>
      <c r="P182" s="247">
        <v>16</v>
      </c>
      <c r="Q182" s="248"/>
      <c r="R182" s="248"/>
      <c r="S182" s="195">
        <v>8</v>
      </c>
      <c r="T182" s="216"/>
      <c r="U182" s="200"/>
      <c r="V182" s="200"/>
      <c r="W182" s="217"/>
      <c r="X182" s="202"/>
      <c r="Y182" s="203"/>
      <c r="Z182" s="203"/>
      <c r="AA182" s="204"/>
    </row>
    <row r="183" spans="1:27" ht="18" customHeight="1" x14ac:dyDescent="0.25">
      <c r="A183" s="229" t="s">
        <v>14</v>
      </c>
      <c r="B183" s="272" t="s">
        <v>128</v>
      </c>
      <c r="C183" s="273"/>
      <c r="D183" s="193"/>
      <c r="E183" s="194">
        <v>2</v>
      </c>
      <c r="F183" s="195">
        <v>2</v>
      </c>
      <c r="G183" s="229">
        <f t="shared" si="15"/>
        <v>16</v>
      </c>
      <c r="H183" s="197">
        <f t="shared" si="16"/>
        <v>8</v>
      </c>
      <c r="I183" s="197">
        <f t="shared" si="16"/>
        <v>0</v>
      </c>
      <c r="J183" s="197">
        <f t="shared" si="17"/>
        <v>0</v>
      </c>
      <c r="K183" s="197">
        <f t="shared" si="17"/>
        <v>8</v>
      </c>
      <c r="L183" s="202"/>
      <c r="M183" s="203"/>
      <c r="N183" s="203"/>
      <c r="O183" s="204"/>
      <c r="P183" s="249">
        <v>8</v>
      </c>
      <c r="Q183" s="200"/>
      <c r="R183" s="200"/>
      <c r="S183" s="217">
        <v>8</v>
      </c>
      <c r="T183" s="216"/>
      <c r="U183" s="200"/>
      <c r="V183" s="200"/>
      <c r="W183" s="217"/>
      <c r="X183" s="202"/>
      <c r="Y183" s="203"/>
      <c r="Z183" s="203"/>
      <c r="AA183" s="204"/>
    </row>
    <row r="184" spans="1:27" ht="18" customHeight="1" thickBot="1" x14ac:dyDescent="0.3">
      <c r="A184" s="229" t="s">
        <v>15</v>
      </c>
      <c r="B184" s="272" t="s">
        <v>129</v>
      </c>
      <c r="C184" s="273"/>
      <c r="D184" s="193"/>
      <c r="E184" s="194">
        <v>2</v>
      </c>
      <c r="F184" s="195">
        <v>3</v>
      </c>
      <c r="G184" s="229">
        <f t="shared" si="15"/>
        <v>16</v>
      </c>
      <c r="H184" s="197">
        <f t="shared" si="16"/>
        <v>8</v>
      </c>
      <c r="I184" s="197">
        <f t="shared" si="16"/>
        <v>0</v>
      </c>
      <c r="J184" s="197">
        <f t="shared" si="17"/>
        <v>0</v>
      </c>
      <c r="K184" s="197">
        <f t="shared" si="17"/>
        <v>8</v>
      </c>
      <c r="L184" s="202"/>
      <c r="M184" s="203"/>
      <c r="N184" s="203"/>
      <c r="O184" s="204"/>
      <c r="P184" s="216"/>
      <c r="Q184" s="200"/>
      <c r="R184" s="200"/>
      <c r="S184" s="217"/>
      <c r="T184" s="216">
        <v>8</v>
      </c>
      <c r="U184" s="200"/>
      <c r="V184" s="200"/>
      <c r="W184" s="217">
        <v>8</v>
      </c>
      <c r="X184" s="202"/>
      <c r="Y184" s="203"/>
      <c r="Z184" s="203"/>
      <c r="AA184" s="204"/>
    </row>
    <row r="185" spans="1:27" ht="18" customHeight="1" x14ac:dyDescent="0.25">
      <c r="A185" s="229" t="s">
        <v>16</v>
      </c>
      <c r="B185" s="272" t="s">
        <v>130</v>
      </c>
      <c r="C185" s="273"/>
      <c r="D185" s="193">
        <v>1</v>
      </c>
      <c r="E185" s="194">
        <v>1</v>
      </c>
      <c r="F185" s="195">
        <v>3</v>
      </c>
      <c r="G185" s="229">
        <f t="shared" si="15"/>
        <v>16</v>
      </c>
      <c r="H185" s="197">
        <f t="shared" si="16"/>
        <v>8</v>
      </c>
      <c r="I185" s="197">
        <f t="shared" si="16"/>
        <v>0</v>
      </c>
      <c r="J185" s="197">
        <v>8</v>
      </c>
      <c r="K185" s="197"/>
      <c r="L185" s="202"/>
      <c r="M185" s="203"/>
      <c r="N185" s="203"/>
      <c r="O185" s="204"/>
      <c r="P185" s="243">
        <v>8</v>
      </c>
      <c r="Q185" s="200"/>
      <c r="R185" s="200">
        <v>8</v>
      </c>
      <c r="S185" s="217"/>
      <c r="T185" s="216"/>
      <c r="U185" s="200"/>
      <c r="V185" s="200"/>
      <c r="W185" s="217"/>
      <c r="X185" s="202"/>
      <c r="Y185" s="203"/>
      <c r="Z185" s="203"/>
      <c r="AA185" s="204"/>
    </row>
    <row r="186" spans="1:27" ht="18" customHeight="1" x14ac:dyDescent="0.25">
      <c r="A186" s="229" t="s">
        <v>28</v>
      </c>
      <c r="B186" s="272" t="s">
        <v>258</v>
      </c>
      <c r="C186" s="273"/>
      <c r="D186" s="193"/>
      <c r="E186" s="194">
        <v>2</v>
      </c>
      <c r="F186" s="195">
        <v>2</v>
      </c>
      <c r="G186" s="229">
        <f t="shared" si="15"/>
        <v>16</v>
      </c>
      <c r="H186" s="197">
        <f t="shared" si="16"/>
        <v>8</v>
      </c>
      <c r="I186" s="197">
        <f t="shared" si="16"/>
        <v>0</v>
      </c>
      <c r="J186" s="197">
        <f t="shared" si="17"/>
        <v>0</v>
      </c>
      <c r="K186" s="197">
        <f t="shared" si="17"/>
        <v>8</v>
      </c>
      <c r="L186" s="202"/>
      <c r="M186" s="203"/>
      <c r="N186" s="203"/>
      <c r="O186" s="204"/>
      <c r="P186" s="216"/>
      <c r="Q186" s="200"/>
      <c r="R186" s="200"/>
      <c r="S186" s="217"/>
      <c r="T186" s="216">
        <v>8</v>
      </c>
      <c r="U186" s="200"/>
      <c r="V186" s="200"/>
      <c r="W186" s="217">
        <v>8</v>
      </c>
      <c r="X186" s="202"/>
      <c r="Y186" s="203"/>
      <c r="Z186" s="203"/>
      <c r="AA186" s="204"/>
    </row>
    <row r="187" spans="1:27" ht="18" customHeight="1" x14ac:dyDescent="0.25">
      <c r="A187" s="229" t="s">
        <v>29</v>
      </c>
      <c r="B187" s="272" t="s">
        <v>268</v>
      </c>
      <c r="C187" s="273"/>
      <c r="D187" s="193"/>
      <c r="E187" s="194">
        <v>2</v>
      </c>
      <c r="F187" s="195">
        <v>2</v>
      </c>
      <c r="G187" s="229">
        <f t="shared" si="15"/>
        <v>16</v>
      </c>
      <c r="H187" s="197">
        <f t="shared" si="16"/>
        <v>8</v>
      </c>
      <c r="I187" s="197">
        <f t="shared" si="16"/>
        <v>0</v>
      </c>
      <c r="J187" s="197">
        <f t="shared" si="17"/>
        <v>0</v>
      </c>
      <c r="K187" s="197">
        <f t="shared" si="17"/>
        <v>8</v>
      </c>
      <c r="L187" s="202"/>
      <c r="M187" s="203"/>
      <c r="N187" s="203"/>
      <c r="O187" s="204"/>
      <c r="P187" s="216">
        <v>8</v>
      </c>
      <c r="Q187" s="200"/>
      <c r="R187" s="200"/>
      <c r="S187" s="217">
        <v>8</v>
      </c>
      <c r="T187" s="216"/>
      <c r="U187" s="200"/>
      <c r="V187" s="200"/>
      <c r="W187" s="217"/>
      <c r="X187" s="202"/>
      <c r="Y187" s="203"/>
      <c r="Z187" s="203"/>
      <c r="AA187" s="204"/>
    </row>
    <row r="188" spans="1:27" ht="18" customHeight="1" x14ac:dyDescent="0.25">
      <c r="A188" s="229" t="s">
        <v>30</v>
      </c>
      <c r="B188" s="272" t="s">
        <v>131</v>
      </c>
      <c r="C188" s="273"/>
      <c r="D188" s="193">
        <v>1</v>
      </c>
      <c r="E188" s="194">
        <v>1</v>
      </c>
      <c r="F188" s="195">
        <v>2</v>
      </c>
      <c r="G188" s="229">
        <f t="shared" si="15"/>
        <v>16</v>
      </c>
      <c r="H188" s="197">
        <f t="shared" si="16"/>
        <v>8</v>
      </c>
      <c r="I188" s="197">
        <f t="shared" si="16"/>
        <v>0</v>
      </c>
      <c r="J188" s="197">
        <f t="shared" si="17"/>
        <v>0</v>
      </c>
      <c r="K188" s="197">
        <f t="shared" si="17"/>
        <v>8</v>
      </c>
      <c r="L188" s="202"/>
      <c r="M188" s="203"/>
      <c r="N188" s="203"/>
      <c r="O188" s="204"/>
      <c r="P188" s="247">
        <v>8</v>
      </c>
      <c r="Q188" s="200"/>
      <c r="R188" s="200"/>
      <c r="S188" s="217">
        <v>8</v>
      </c>
      <c r="T188" s="216"/>
      <c r="U188" s="200"/>
      <c r="V188" s="200"/>
      <c r="W188" s="217"/>
      <c r="X188" s="202"/>
      <c r="Y188" s="203"/>
      <c r="Z188" s="203"/>
      <c r="AA188" s="204"/>
    </row>
    <row r="189" spans="1:27" ht="18" customHeight="1" x14ac:dyDescent="0.25">
      <c r="A189" s="229" t="s">
        <v>31</v>
      </c>
      <c r="B189" s="272" t="s">
        <v>132</v>
      </c>
      <c r="C189" s="273"/>
      <c r="D189" s="193"/>
      <c r="E189" s="194">
        <v>2</v>
      </c>
      <c r="F189" s="195">
        <v>2</v>
      </c>
      <c r="G189" s="229">
        <f t="shared" si="15"/>
        <v>24</v>
      </c>
      <c r="H189" s="197">
        <f t="shared" si="16"/>
        <v>8</v>
      </c>
      <c r="I189" s="197">
        <f t="shared" si="16"/>
        <v>0</v>
      </c>
      <c r="J189" s="197">
        <f t="shared" si="17"/>
        <v>0</v>
      </c>
      <c r="K189" s="197">
        <f t="shared" si="17"/>
        <v>16</v>
      </c>
      <c r="L189" s="202"/>
      <c r="M189" s="203"/>
      <c r="N189" s="203"/>
      <c r="O189" s="204"/>
      <c r="P189" s="216">
        <v>8</v>
      </c>
      <c r="Q189" s="200"/>
      <c r="R189" s="200"/>
      <c r="S189" s="217">
        <v>16</v>
      </c>
      <c r="T189" s="216"/>
      <c r="U189" s="200"/>
      <c r="V189" s="200"/>
      <c r="W189" s="217"/>
      <c r="X189" s="202"/>
      <c r="Y189" s="203"/>
      <c r="Z189" s="203"/>
      <c r="AA189" s="204"/>
    </row>
    <row r="190" spans="1:27" ht="18" customHeight="1" x14ac:dyDescent="0.25">
      <c r="A190" s="229" t="s">
        <v>32</v>
      </c>
      <c r="B190" s="272" t="s">
        <v>133</v>
      </c>
      <c r="C190" s="273"/>
      <c r="D190" s="193">
        <v>1</v>
      </c>
      <c r="E190" s="194">
        <v>1</v>
      </c>
      <c r="F190" s="195">
        <v>2</v>
      </c>
      <c r="G190" s="229">
        <f t="shared" si="15"/>
        <v>16</v>
      </c>
      <c r="H190" s="197">
        <f t="shared" si="16"/>
        <v>8</v>
      </c>
      <c r="I190" s="197">
        <f t="shared" si="16"/>
        <v>0</v>
      </c>
      <c r="J190" s="197">
        <f t="shared" si="17"/>
        <v>0</v>
      </c>
      <c r="K190" s="197">
        <f t="shared" si="17"/>
        <v>8</v>
      </c>
      <c r="L190" s="202"/>
      <c r="M190" s="203"/>
      <c r="N190" s="203"/>
      <c r="O190" s="204"/>
      <c r="P190" s="247">
        <v>8</v>
      </c>
      <c r="Q190" s="200"/>
      <c r="R190" s="200"/>
      <c r="S190" s="217">
        <v>8</v>
      </c>
      <c r="T190" s="216"/>
      <c r="U190" s="200"/>
      <c r="V190" s="200"/>
      <c r="W190" s="217"/>
      <c r="X190" s="202"/>
      <c r="Y190" s="203"/>
      <c r="Z190" s="203"/>
      <c r="AA190" s="204"/>
    </row>
    <row r="191" spans="1:27" ht="18" customHeight="1" x14ac:dyDescent="0.25">
      <c r="A191" s="229" t="s">
        <v>63</v>
      </c>
      <c r="B191" s="272" t="s">
        <v>134</v>
      </c>
      <c r="C191" s="273"/>
      <c r="D191" s="193"/>
      <c r="E191" s="194">
        <v>2</v>
      </c>
      <c r="F191" s="195">
        <v>2</v>
      </c>
      <c r="G191" s="229">
        <f t="shared" si="15"/>
        <v>16</v>
      </c>
      <c r="H191" s="197">
        <f t="shared" si="16"/>
        <v>8</v>
      </c>
      <c r="I191" s="197">
        <f t="shared" si="16"/>
        <v>0</v>
      </c>
      <c r="J191" s="197">
        <f t="shared" si="17"/>
        <v>0</v>
      </c>
      <c r="K191" s="197">
        <f t="shared" si="17"/>
        <v>8</v>
      </c>
      <c r="L191" s="202"/>
      <c r="M191" s="203"/>
      <c r="N191" s="203"/>
      <c r="O191" s="204"/>
      <c r="P191" s="216">
        <v>8</v>
      </c>
      <c r="Q191" s="200"/>
      <c r="R191" s="200"/>
      <c r="S191" s="217">
        <v>8</v>
      </c>
      <c r="T191" s="216"/>
      <c r="U191" s="200"/>
      <c r="V191" s="200"/>
      <c r="W191" s="217"/>
      <c r="X191" s="202"/>
      <c r="Y191" s="203"/>
      <c r="Z191" s="203"/>
      <c r="AA191" s="204"/>
    </row>
    <row r="192" spans="1:27" ht="18" customHeight="1" x14ac:dyDescent="0.25">
      <c r="A192" s="229" t="s">
        <v>74</v>
      </c>
      <c r="B192" s="272" t="s">
        <v>135</v>
      </c>
      <c r="C192" s="273"/>
      <c r="D192" s="193"/>
      <c r="E192" s="194">
        <v>2</v>
      </c>
      <c r="F192" s="195">
        <v>2</v>
      </c>
      <c r="G192" s="229">
        <f t="shared" si="15"/>
        <v>16</v>
      </c>
      <c r="H192" s="197">
        <f t="shared" si="16"/>
        <v>8</v>
      </c>
      <c r="I192" s="197">
        <f t="shared" si="16"/>
        <v>0</v>
      </c>
      <c r="J192" s="197">
        <f t="shared" si="17"/>
        <v>0</v>
      </c>
      <c r="K192" s="197">
        <f t="shared" si="17"/>
        <v>8</v>
      </c>
      <c r="L192" s="202"/>
      <c r="M192" s="203"/>
      <c r="N192" s="203"/>
      <c r="O192" s="204"/>
      <c r="P192" s="216">
        <v>8</v>
      </c>
      <c r="Q192" s="200"/>
      <c r="R192" s="200"/>
      <c r="S192" s="217">
        <v>8</v>
      </c>
      <c r="T192" s="216"/>
      <c r="U192" s="200"/>
      <c r="V192" s="200"/>
      <c r="W192" s="217"/>
      <c r="X192" s="202"/>
      <c r="Y192" s="203"/>
      <c r="Z192" s="203"/>
      <c r="AA192" s="204"/>
    </row>
    <row r="193" spans="1:29" ht="18" customHeight="1" x14ac:dyDescent="0.25">
      <c r="A193" s="229" t="s">
        <v>75</v>
      </c>
      <c r="B193" s="272" t="s">
        <v>136</v>
      </c>
      <c r="C193" s="273"/>
      <c r="D193" s="193"/>
      <c r="E193" s="194">
        <v>2</v>
      </c>
      <c r="F193" s="195">
        <v>3</v>
      </c>
      <c r="G193" s="229">
        <f t="shared" si="15"/>
        <v>16</v>
      </c>
      <c r="H193" s="197">
        <f t="shared" si="16"/>
        <v>8</v>
      </c>
      <c r="I193" s="197">
        <f t="shared" si="16"/>
        <v>0</v>
      </c>
      <c r="J193" s="197">
        <f t="shared" si="17"/>
        <v>0</v>
      </c>
      <c r="K193" s="197">
        <f t="shared" si="17"/>
        <v>8</v>
      </c>
      <c r="L193" s="202"/>
      <c r="M193" s="203"/>
      <c r="N193" s="203"/>
      <c r="O193" s="204"/>
      <c r="P193" s="216">
        <v>8</v>
      </c>
      <c r="Q193" s="200"/>
      <c r="R193" s="200"/>
      <c r="S193" s="217">
        <v>8</v>
      </c>
      <c r="T193" s="216"/>
      <c r="U193" s="200"/>
      <c r="V193" s="200"/>
      <c r="W193" s="217"/>
      <c r="X193" s="202"/>
      <c r="Y193" s="203"/>
      <c r="Z193" s="203"/>
      <c r="AA193" s="204"/>
    </row>
    <row r="194" spans="1:29" ht="18" customHeight="1" x14ac:dyDescent="0.25">
      <c r="A194" s="229" t="s">
        <v>76</v>
      </c>
      <c r="B194" s="272" t="s">
        <v>137</v>
      </c>
      <c r="C194" s="273"/>
      <c r="D194" s="193"/>
      <c r="E194" s="194">
        <v>2</v>
      </c>
      <c r="F194" s="195">
        <v>3</v>
      </c>
      <c r="G194" s="229">
        <f t="shared" si="15"/>
        <v>16</v>
      </c>
      <c r="H194" s="197">
        <f t="shared" si="16"/>
        <v>8</v>
      </c>
      <c r="I194" s="197">
        <f t="shared" si="16"/>
        <v>0</v>
      </c>
      <c r="J194" s="197">
        <f t="shared" si="17"/>
        <v>0</v>
      </c>
      <c r="K194" s="197">
        <f t="shared" si="17"/>
        <v>8</v>
      </c>
      <c r="L194" s="202"/>
      <c r="M194" s="203"/>
      <c r="N194" s="203"/>
      <c r="O194" s="204"/>
      <c r="P194" s="216"/>
      <c r="Q194" s="200"/>
      <c r="R194" s="200"/>
      <c r="S194" s="217"/>
      <c r="T194" s="216">
        <v>8</v>
      </c>
      <c r="U194" s="200"/>
      <c r="V194" s="200"/>
      <c r="W194" s="217">
        <v>8</v>
      </c>
      <c r="X194" s="202"/>
      <c r="Y194" s="203"/>
      <c r="Z194" s="203"/>
      <c r="AA194" s="204"/>
    </row>
    <row r="195" spans="1:29" ht="18" customHeight="1" x14ac:dyDescent="0.25">
      <c r="A195" s="229" t="s">
        <v>77</v>
      </c>
      <c r="B195" s="272" t="s">
        <v>138</v>
      </c>
      <c r="C195" s="273"/>
      <c r="D195" s="193"/>
      <c r="E195" s="194">
        <v>2</v>
      </c>
      <c r="F195" s="195">
        <v>2</v>
      </c>
      <c r="G195" s="229">
        <f t="shared" si="15"/>
        <v>16</v>
      </c>
      <c r="H195" s="197">
        <f t="shared" si="16"/>
        <v>8</v>
      </c>
      <c r="I195" s="197">
        <f t="shared" si="16"/>
        <v>0</v>
      </c>
      <c r="J195" s="197">
        <f t="shared" si="17"/>
        <v>0</v>
      </c>
      <c r="K195" s="197">
        <f t="shared" si="17"/>
        <v>8</v>
      </c>
      <c r="L195" s="202"/>
      <c r="M195" s="203"/>
      <c r="N195" s="203"/>
      <c r="O195" s="204"/>
      <c r="P195" s="216">
        <v>8</v>
      </c>
      <c r="Q195" s="200"/>
      <c r="R195" s="200"/>
      <c r="S195" s="217">
        <v>8</v>
      </c>
      <c r="T195" s="216"/>
      <c r="U195" s="200"/>
      <c r="V195" s="200"/>
      <c r="W195" s="217"/>
      <c r="X195" s="202"/>
      <c r="Y195" s="203"/>
      <c r="Z195" s="203"/>
      <c r="AA195" s="204"/>
    </row>
    <row r="196" spans="1:29" ht="18" customHeight="1" x14ac:dyDescent="0.25">
      <c r="A196" s="229" t="s">
        <v>78</v>
      </c>
      <c r="B196" s="272" t="s">
        <v>267</v>
      </c>
      <c r="C196" s="273"/>
      <c r="D196" s="193"/>
      <c r="E196" s="194">
        <v>1</v>
      </c>
      <c r="F196" s="195">
        <v>1</v>
      </c>
      <c r="G196" s="229">
        <f t="shared" si="15"/>
        <v>8</v>
      </c>
      <c r="H196" s="197">
        <f t="shared" si="16"/>
        <v>0</v>
      </c>
      <c r="I196" s="197">
        <f t="shared" si="16"/>
        <v>0</v>
      </c>
      <c r="J196" s="197">
        <f t="shared" si="17"/>
        <v>0</v>
      </c>
      <c r="K196" s="197">
        <f t="shared" si="17"/>
        <v>8</v>
      </c>
      <c r="L196" s="202"/>
      <c r="M196" s="203"/>
      <c r="N196" s="203"/>
      <c r="O196" s="204"/>
      <c r="P196" s="216"/>
      <c r="Q196" s="200"/>
      <c r="R196" s="200"/>
      <c r="S196" s="217"/>
      <c r="T196" s="216"/>
      <c r="U196" s="200"/>
      <c r="V196" s="200"/>
      <c r="W196" s="217">
        <v>8</v>
      </c>
      <c r="X196" s="202"/>
      <c r="Y196" s="203"/>
      <c r="Z196" s="203"/>
      <c r="AA196" s="204"/>
    </row>
    <row r="197" spans="1:29" ht="18" customHeight="1" x14ac:dyDescent="0.25">
      <c r="A197" s="229" t="s">
        <v>264</v>
      </c>
      <c r="B197" s="272" t="s">
        <v>263</v>
      </c>
      <c r="C197" s="273"/>
      <c r="D197" s="193"/>
      <c r="E197" s="194">
        <v>2</v>
      </c>
      <c r="F197" s="195">
        <v>2</v>
      </c>
      <c r="G197" s="229">
        <f t="shared" si="15"/>
        <v>16</v>
      </c>
      <c r="H197" s="197">
        <f t="shared" si="16"/>
        <v>8</v>
      </c>
      <c r="I197" s="197">
        <f t="shared" si="16"/>
        <v>0</v>
      </c>
      <c r="J197" s="197">
        <f t="shared" si="17"/>
        <v>0</v>
      </c>
      <c r="K197" s="197">
        <f t="shared" si="17"/>
        <v>8</v>
      </c>
      <c r="L197" s="202"/>
      <c r="M197" s="203"/>
      <c r="N197" s="203"/>
      <c r="O197" s="204"/>
      <c r="P197" s="216">
        <v>8</v>
      </c>
      <c r="Q197" s="200"/>
      <c r="R197" s="200"/>
      <c r="S197" s="217">
        <v>8</v>
      </c>
      <c r="T197" s="216"/>
      <c r="U197" s="200"/>
      <c r="V197" s="200"/>
      <c r="W197" s="217"/>
      <c r="X197" s="259"/>
      <c r="Y197" s="214"/>
      <c r="Z197" s="296"/>
      <c r="AA197" s="260"/>
    </row>
    <row r="198" spans="1:29" ht="18" customHeight="1" x14ac:dyDescent="0.25">
      <c r="A198" s="229" t="s">
        <v>265</v>
      </c>
      <c r="B198" s="272" t="s">
        <v>93</v>
      </c>
      <c r="C198" s="273"/>
      <c r="D198" s="193"/>
      <c r="E198" s="194">
        <v>2</v>
      </c>
      <c r="F198" s="195">
        <v>2</v>
      </c>
      <c r="G198" s="229">
        <f t="shared" si="15"/>
        <v>18</v>
      </c>
      <c r="H198" s="197">
        <f t="shared" si="16"/>
        <v>0</v>
      </c>
      <c r="I198" s="197">
        <f t="shared" si="16"/>
        <v>0</v>
      </c>
      <c r="J198" s="197">
        <f t="shared" si="17"/>
        <v>0</v>
      </c>
      <c r="K198" s="197">
        <f t="shared" si="17"/>
        <v>18</v>
      </c>
      <c r="L198" s="202"/>
      <c r="M198" s="203"/>
      <c r="N198" s="203"/>
      <c r="O198" s="204"/>
      <c r="P198" s="216"/>
      <c r="Q198" s="200"/>
      <c r="R198" s="200"/>
      <c r="S198" s="217">
        <v>8</v>
      </c>
      <c r="T198" s="216"/>
      <c r="U198" s="200"/>
      <c r="V198" s="200"/>
      <c r="W198" s="217">
        <v>10</v>
      </c>
      <c r="X198" s="259"/>
      <c r="Y198" s="214"/>
      <c r="Z198" s="296"/>
      <c r="AA198" s="260"/>
    </row>
    <row r="199" spans="1:29" ht="34.5" customHeight="1" thickBot="1" x14ac:dyDescent="0.3">
      <c r="A199" s="134" t="s">
        <v>266</v>
      </c>
      <c r="B199" s="465" t="s">
        <v>94</v>
      </c>
      <c r="C199" s="466"/>
      <c r="D199" s="274"/>
      <c r="E199" s="275"/>
      <c r="F199" s="275">
        <v>20</v>
      </c>
      <c r="G199" s="229"/>
      <c r="H199" s="139"/>
      <c r="I199" s="139"/>
      <c r="J199" s="139"/>
      <c r="K199" s="140"/>
      <c r="L199" s="137"/>
      <c r="M199" s="263"/>
      <c r="N199" s="264"/>
      <c r="O199" s="265"/>
      <c r="P199" s="266"/>
      <c r="Q199" s="267"/>
      <c r="R199" s="267"/>
      <c r="S199" s="268"/>
      <c r="T199" s="462" t="s">
        <v>65</v>
      </c>
      <c r="U199" s="463"/>
      <c r="V199" s="463"/>
      <c r="W199" s="464"/>
      <c r="X199" s="291"/>
      <c r="Y199" s="298"/>
      <c r="Z199" s="297"/>
      <c r="AA199" s="292"/>
    </row>
    <row r="200" spans="1:29" ht="18" customHeight="1" thickTop="1" x14ac:dyDescent="0.25">
      <c r="A200" s="233"/>
      <c r="B200" s="396" t="s">
        <v>17</v>
      </c>
      <c r="C200" s="397"/>
      <c r="D200" s="400">
        <f t="shared" ref="D200:AA200" si="18">SUM(D181:D199)</f>
        <v>4</v>
      </c>
      <c r="E200" s="390">
        <f t="shared" si="18"/>
        <v>31</v>
      </c>
      <c r="F200" s="371">
        <f t="shared" si="18"/>
        <v>60</v>
      </c>
      <c r="G200" s="402">
        <f t="shared" si="18"/>
        <v>306</v>
      </c>
      <c r="H200" s="390">
        <f t="shared" si="18"/>
        <v>136</v>
      </c>
      <c r="I200" s="390">
        <f t="shared" si="18"/>
        <v>0</v>
      </c>
      <c r="J200" s="390">
        <f t="shared" si="18"/>
        <v>24</v>
      </c>
      <c r="K200" s="371">
        <f t="shared" si="18"/>
        <v>146</v>
      </c>
      <c r="L200" s="234">
        <f t="shared" si="18"/>
        <v>0</v>
      </c>
      <c r="M200" s="235">
        <f t="shared" si="18"/>
        <v>0</v>
      </c>
      <c r="N200" s="235">
        <f t="shared" si="18"/>
        <v>0</v>
      </c>
      <c r="O200" s="236">
        <f t="shared" si="18"/>
        <v>0</v>
      </c>
      <c r="P200" s="234">
        <f t="shared" si="18"/>
        <v>112</v>
      </c>
      <c r="Q200" s="235">
        <f>SUM(Q181:Q199)</f>
        <v>0</v>
      </c>
      <c r="R200" s="235">
        <f t="shared" si="18"/>
        <v>24</v>
      </c>
      <c r="S200" s="237">
        <f t="shared" si="18"/>
        <v>104</v>
      </c>
      <c r="T200" s="238">
        <f t="shared" si="18"/>
        <v>24</v>
      </c>
      <c r="U200" s="235">
        <f t="shared" si="18"/>
        <v>0</v>
      </c>
      <c r="V200" s="235">
        <f t="shared" si="18"/>
        <v>0</v>
      </c>
      <c r="W200" s="236">
        <f t="shared" si="18"/>
        <v>42</v>
      </c>
      <c r="X200" s="234">
        <f t="shared" si="18"/>
        <v>0</v>
      </c>
      <c r="Y200" s="235">
        <f t="shared" si="18"/>
        <v>0</v>
      </c>
      <c r="Z200" s="235">
        <f t="shared" si="18"/>
        <v>0</v>
      </c>
      <c r="AA200" s="237">
        <f t="shared" si="18"/>
        <v>0</v>
      </c>
    </row>
    <row r="201" spans="1:29" ht="18" customHeight="1" thickBot="1" x14ac:dyDescent="0.3">
      <c r="A201" s="240"/>
      <c r="B201" s="398"/>
      <c r="C201" s="399"/>
      <c r="D201" s="401"/>
      <c r="E201" s="391"/>
      <c r="F201" s="372"/>
      <c r="G201" s="403"/>
      <c r="H201" s="391"/>
      <c r="I201" s="391"/>
      <c r="J201" s="391"/>
      <c r="K201" s="372"/>
      <c r="L201" s="368">
        <f>SUM(L200:O200)</f>
        <v>0</v>
      </c>
      <c r="M201" s="369"/>
      <c r="N201" s="369"/>
      <c r="O201" s="370"/>
      <c r="P201" s="368">
        <f>SUM(P200:S200)</f>
        <v>240</v>
      </c>
      <c r="Q201" s="369"/>
      <c r="R201" s="369"/>
      <c r="S201" s="370"/>
      <c r="T201" s="368">
        <f>SUM(T200:W200)</f>
        <v>66</v>
      </c>
      <c r="U201" s="369"/>
      <c r="V201" s="369"/>
      <c r="W201" s="370"/>
      <c r="X201" s="368">
        <f>SUM(X200:AA200)</f>
        <v>0</v>
      </c>
      <c r="Y201" s="369"/>
      <c r="Z201" s="369"/>
      <c r="AA201" s="370"/>
    </row>
    <row r="202" spans="1:29" ht="18" customHeight="1" x14ac:dyDescent="0.25">
      <c r="A202" s="375" t="s">
        <v>62</v>
      </c>
      <c r="B202" s="376"/>
      <c r="C202" s="377"/>
      <c r="D202" s="378" t="s">
        <v>7</v>
      </c>
      <c r="E202" s="381" t="s">
        <v>8</v>
      </c>
      <c r="F202" s="383" t="s">
        <v>39</v>
      </c>
      <c r="G202" s="386" t="s">
        <v>5</v>
      </c>
      <c r="H202" s="389" t="s">
        <v>9</v>
      </c>
      <c r="I202" s="389" t="s">
        <v>10</v>
      </c>
      <c r="J202" s="389" t="s">
        <v>11</v>
      </c>
      <c r="K202" s="373" t="s">
        <v>35</v>
      </c>
      <c r="L202" s="334" t="s">
        <v>43</v>
      </c>
      <c r="M202" s="332"/>
      <c r="N202" s="332"/>
      <c r="O202" s="333"/>
      <c r="P202" s="334" t="s">
        <v>44</v>
      </c>
      <c r="Q202" s="332"/>
      <c r="R202" s="332"/>
      <c r="S202" s="335"/>
      <c r="T202" s="331" t="s">
        <v>45</v>
      </c>
      <c r="U202" s="332"/>
      <c r="V202" s="332"/>
      <c r="W202" s="333"/>
      <c r="X202" s="334" t="s">
        <v>46</v>
      </c>
      <c r="Y202" s="332"/>
      <c r="Z202" s="332"/>
      <c r="AA202" s="335"/>
    </row>
    <row r="203" spans="1:29" ht="18" customHeight="1" x14ac:dyDescent="0.25">
      <c r="A203" s="375"/>
      <c r="B203" s="376"/>
      <c r="C203" s="377"/>
      <c r="D203" s="379"/>
      <c r="E203" s="381"/>
      <c r="F203" s="384"/>
      <c r="G203" s="387"/>
      <c r="H203" s="389"/>
      <c r="I203" s="389"/>
      <c r="J203" s="389"/>
      <c r="K203" s="373"/>
      <c r="L203" s="336" t="s">
        <v>9</v>
      </c>
      <c r="M203" s="311" t="s">
        <v>10</v>
      </c>
      <c r="N203" s="338" t="s">
        <v>11</v>
      </c>
      <c r="O203" s="153" t="s">
        <v>47</v>
      </c>
      <c r="P203" s="336" t="s">
        <v>9</v>
      </c>
      <c r="Q203" s="311" t="s">
        <v>10</v>
      </c>
      <c r="R203" s="338" t="s">
        <v>11</v>
      </c>
      <c r="S203" s="153" t="s">
        <v>47</v>
      </c>
      <c r="T203" s="336" t="s">
        <v>9</v>
      </c>
      <c r="U203" s="311" t="s">
        <v>10</v>
      </c>
      <c r="V203" s="338" t="s">
        <v>11</v>
      </c>
      <c r="W203" s="153" t="s">
        <v>47</v>
      </c>
      <c r="X203" s="336" t="s">
        <v>9</v>
      </c>
      <c r="Y203" s="311" t="s">
        <v>10</v>
      </c>
      <c r="Z203" s="338" t="s">
        <v>11</v>
      </c>
      <c r="AA203" s="153" t="s">
        <v>47</v>
      </c>
    </row>
    <row r="204" spans="1:29" ht="18" customHeight="1" thickBot="1" x14ac:dyDescent="0.3">
      <c r="A204" s="375"/>
      <c r="B204" s="376"/>
      <c r="C204" s="377"/>
      <c r="D204" s="380"/>
      <c r="E204" s="382"/>
      <c r="F204" s="385"/>
      <c r="G204" s="388"/>
      <c r="H204" s="312"/>
      <c r="I204" s="312"/>
      <c r="J204" s="312"/>
      <c r="K204" s="374"/>
      <c r="L204" s="337"/>
      <c r="M204" s="312"/>
      <c r="N204" s="339"/>
      <c r="O204" s="119" t="s">
        <v>23</v>
      </c>
      <c r="P204" s="337"/>
      <c r="Q204" s="312"/>
      <c r="R204" s="339"/>
      <c r="S204" s="119" t="s">
        <v>23</v>
      </c>
      <c r="T204" s="337"/>
      <c r="U204" s="312"/>
      <c r="V204" s="339"/>
      <c r="W204" s="119" t="s">
        <v>23</v>
      </c>
      <c r="X204" s="337"/>
      <c r="Y204" s="312"/>
      <c r="Z204" s="339"/>
      <c r="AA204" s="119" t="s">
        <v>23</v>
      </c>
    </row>
    <row r="205" spans="1:29" ht="18" customHeight="1" x14ac:dyDescent="0.25">
      <c r="A205" s="375"/>
      <c r="B205" s="376"/>
      <c r="C205" s="377"/>
      <c r="D205" s="357">
        <f>SUM(D95,D200)</f>
        <v>6</v>
      </c>
      <c r="E205" s="359">
        <f>SUM(E95,E200)</f>
        <v>50</v>
      </c>
      <c r="F205" s="361">
        <f t="shared" ref="F205:K205" si="19">SUM(F40,F90,F200)</f>
        <v>90</v>
      </c>
      <c r="G205" s="363">
        <f t="shared" si="19"/>
        <v>574</v>
      </c>
      <c r="H205" s="363">
        <f t="shared" si="19"/>
        <v>258</v>
      </c>
      <c r="I205" s="363">
        <f t="shared" si="19"/>
        <v>10</v>
      </c>
      <c r="J205" s="363">
        <f t="shared" si="19"/>
        <v>52</v>
      </c>
      <c r="K205" s="363">
        <f t="shared" si="19"/>
        <v>254</v>
      </c>
      <c r="L205" s="154">
        <f>L150</f>
        <v>122</v>
      </c>
      <c r="M205" s="155">
        <f>M150</f>
        <v>10</v>
      </c>
      <c r="N205" s="155">
        <f>N150</f>
        <v>28</v>
      </c>
      <c r="O205" s="156">
        <f>O150</f>
        <v>108</v>
      </c>
      <c r="P205" s="154">
        <f t="shared" ref="P205:AA205" si="20">SUM(P144,P200)</f>
        <v>112</v>
      </c>
      <c r="Q205" s="155">
        <f t="shared" si="20"/>
        <v>0</v>
      </c>
      <c r="R205" s="155">
        <f t="shared" si="20"/>
        <v>24</v>
      </c>
      <c r="S205" s="156">
        <f t="shared" si="20"/>
        <v>104</v>
      </c>
      <c r="T205" s="158">
        <f t="shared" si="20"/>
        <v>24</v>
      </c>
      <c r="U205" s="155">
        <f t="shared" si="20"/>
        <v>0</v>
      </c>
      <c r="V205" s="155">
        <f t="shared" si="20"/>
        <v>0</v>
      </c>
      <c r="W205" s="157">
        <f t="shared" si="20"/>
        <v>42</v>
      </c>
      <c r="X205" s="154">
        <f t="shared" si="20"/>
        <v>0</v>
      </c>
      <c r="Y205" s="155">
        <f t="shared" si="20"/>
        <v>0</v>
      </c>
      <c r="Z205" s="155">
        <f t="shared" si="20"/>
        <v>0</v>
      </c>
      <c r="AA205" s="156">
        <f t="shared" si="20"/>
        <v>0</v>
      </c>
      <c r="AC205" s="295" t="s">
        <v>40</v>
      </c>
    </row>
    <row r="206" spans="1:29" ht="18" customHeight="1" thickBot="1" x14ac:dyDescent="0.3">
      <c r="A206" s="375"/>
      <c r="B206" s="376"/>
      <c r="C206" s="377"/>
      <c r="D206" s="358"/>
      <c r="E206" s="360"/>
      <c r="F206" s="362"/>
      <c r="G206" s="364"/>
      <c r="H206" s="364"/>
      <c r="I206" s="364"/>
      <c r="J206" s="364"/>
      <c r="K206" s="364"/>
      <c r="L206" s="365">
        <f>SUM(L205:O205)</f>
        <v>268</v>
      </c>
      <c r="M206" s="366"/>
      <c r="N206" s="366"/>
      <c r="O206" s="367"/>
      <c r="P206" s="365">
        <f>SUM(P205:S205)</f>
        <v>240</v>
      </c>
      <c r="Q206" s="366"/>
      <c r="R206" s="366"/>
      <c r="S206" s="367"/>
      <c r="T206" s="365">
        <f>SUM(T205:W205)</f>
        <v>66</v>
      </c>
      <c r="U206" s="366"/>
      <c r="V206" s="366"/>
      <c r="W206" s="367"/>
      <c r="X206" s="365">
        <f>SUM(X205:AA205)</f>
        <v>0</v>
      </c>
      <c r="Y206" s="366"/>
      <c r="Z206" s="366"/>
      <c r="AA206" s="367"/>
      <c r="AC206" s="295">
        <f>SUM(L206:AA206)</f>
        <v>574</v>
      </c>
    </row>
    <row r="207" spans="1:29" ht="18" customHeight="1" x14ac:dyDescent="0.25">
      <c r="A207" s="375"/>
      <c r="B207" s="376"/>
      <c r="C207" s="377"/>
      <c r="D207" s="340" t="s">
        <v>18</v>
      </c>
      <c r="E207" s="341"/>
      <c r="F207" s="342"/>
      <c r="G207" s="333" t="s">
        <v>19</v>
      </c>
      <c r="H207" s="349"/>
      <c r="I207" s="349"/>
      <c r="J207" s="349"/>
      <c r="K207" s="350"/>
      <c r="L207" s="351">
        <f>L97</f>
        <v>2</v>
      </c>
      <c r="M207" s="352"/>
      <c r="N207" s="352"/>
      <c r="O207" s="353"/>
      <c r="P207" s="351">
        <v>4</v>
      </c>
      <c r="Q207" s="352"/>
      <c r="R207" s="352"/>
      <c r="S207" s="353"/>
      <c r="T207" s="351">
        <v>0</v>
      </c>
      <c r="U207" s="352"/>
      <c r="V207" s="352"/>
      <c r="W207" s="353"/>
      <c r="X207" s="354"/>
      <c r="Y207" s="355"/>
      <c r="Z207" s="355"/>
      <c r="AA207" s="356"/>
      <c r="AC207" s="295">
        <f>SUM(L207:AA207)</f>
        <v>6</v>
      </c>
    </row>
    <row r="208" spans="1:29" ht="18" customHeight="1" x14ac:dyDescent="0.25">
      <c r="A208" s="375"/>
      <c r="B208" s="376"/>
      <c r="C208" s="377"/>
      <c r="D208" s="343"/>
      <c r="E208" s="344"/>
      <c r="F208" s="345"/>
      <c r="G208" s="322" t="s">
        <v>20</v>
      </c>
      <c r="H208" s="323"/>
      <c r="I208" s="323"/>
      <c r="J208" s="323"/>
      <c r="K208" s="324"/>
      <c r="L208" s="316">
        <f>L98</f>
        <v>17</v>
      </c>
      <c r="M208" s="317"/>
      <c r="N208" s="317"/>
      <c r="O208" s="318"/>
      <c r="P208" s="316">
        <v>21</v>
      </c>
      <c r="Q208" s="317"/>
      <c r="R208" s="317"/>
      <c r="S208" s="318"/>
      <c r="T208" s="316">
        <v>7</v>
      </c>
      <c r="U208" s="317"/>
      <c r="V208" s="317"/>
      <c r="W208" s="318"/>
      <c r="X208" s="319"/>
      <c r="Y208" s="320"/>
      <c r="Z208" s="320"/>
      <c r="AA208" s="321"/>
      <c r="AC208" s="295">
        <f>SUM(L208:AA208)</f>
        <v>45</v>
      </c>
    </row>
    <row r="209" spans="1:29" ht="18" customHeight="1" thickBot="1" x14ac:dyDescent="0.3">
      <c r="A209" s="375"/>
      <c r="B209" s="376"/>
      <c r="C209" s="377"/>
      <c r="D209" s="346"/>
      <c r="E209" s="347"/>
      <c r="F209" s="348"/>
      <c r="G209" s="322" t="s">
        <v>39</v>
      </c>
      <c r="H209" s="323"/>
      <c r="I209" s="323"/>
      <c r="J209" s="323"/>
      <c r="K209" s="324"/>
      <c r="L209" s="325">
        <f>L99</f>
        <v>30</v>
      </c>
      <c r="M209" s="326"/>
      <c r="N209" s="326"/>
      <c r="O209" s="327"/>
      <c r="P209" s="325">
        <v>30</v>
      </c>
      <c r="Q209" s="326"/>
      <c r="R209" s="326"/>
      <c r="S209" s="327"/>
      <c r="T209" s="325">
        <v>30</v>
      </c>
      <c r="U209" s="326"/>
      <c r="V209" s="326"/>
      <c r="W209" s="327"/>
      <c r="X209" s="328"/>
      <c r="Y209" s="329"/>
      <c r="Z209" s="329"/>
      <c r="AA209" s="330"/>
      <c r="AC209" s="295">
        <f>SUM(L209:AA209)</f>
        <v>90</v>
      </c>
    </row>
    <row r="210" spans="1:29" ht="18" customHeight="1" x14ac:dyDescent="0.25">
      <c r="A210" s="105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59"/>
      <c r="P210" s="105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59"/>
    </row>
    <row r="211" spans="1:29" ht="18" customHeight="1" x14ac:dyDescent="0.25">
      <c r="A211" s="160" t="s">
        <v>21</v>
      </c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10"/>
      <c r="P211" s="161"/>
      <c r="Q211" s="109" t="s">
        <v>300</v>
      </c>
      <c r="R211" s="108"/>
      <c r="S211" s="94"/>
      <c r="T211" s="94"/>
      <c r="U211" s="94"/>
      <c r="V211" s="94"/>
      <c r="W211" s="94"/>
      <c r="X211" s="92"/>
      <c r="Z211" s="94"/>
      <c r="AA211" s="162"/>
    </row>
    <row r="212" spans="1:29" ht="18" customHeight="1" x14ac:dyDescent="0.25">
      <c r="A212" s="161"/>
      <c r="B212" s="163" t="s">
        <v>102</v>
      </c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162"/>
      <c r="P212" s="164"/>
      <c r="Q212" s="95" t="s">
        <v>22</v>
      </c>
      <c r="R212" s="108"/>
      <c r="S212" s="165"/>
      <c r="T212" s="165"/>
      <c r="U212" s="165"/>
      <c r="V212" s="165"/>
      <c r="W212" s="165"/>
      <c r="X212" s="165"/>
      <c r="Y212" s="165"/>
      <c r="Z212" s="165"/>
      <c r="AA212" s="166"/>
    </row>
    <row r="213" spans="1:29" ht="18" customHeight="1" x14ac:dyDescent="0.25">
      <c r="A213" s="241"/>
      <c r="B213" s="163" t="s">
        <v>103</v>
      </c>
      <c r="C213" s="109"/>
      <c r="D213" s="109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162"/>
      <c r="P213" s="164"/>
      <c r="Q213" s="109" t="s">
        <v>9</v>
      </c>
      <c r="R213" s="168" t="s">
        <v>49</v>
      </c>
      <c r="S213" s="165"/>
      <c r="T213" s="165"/>
      <c r="U213" s="165"/>
      <c r="V213" s="165"/>
      <c r="W213" s="165"/>
      <c r="X213" s="165"/>
      <c r="Y213" s="165"/>
      <c r="Z213" s="165"/>
      <c r="AA213" s="166"/>
    </row>
    <row r="214" spans="1:29" ht="18" customHeight="1" x14ac:dyDescent="0.25">
      <c r="A214" s="241"/>
      <c r="B214" s="169" t="s">
        <v>296</v>
      </c>
      <c r="C214" s="94"/>
      <c r="D214" s="94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10"/>
      <c r="P214" s="164"/>
      <c r="Q214" s="109" t="s">
        <v>10</v>
      </c>
      <c r="R214" s="168" t="s">
        <v>50</v>
      </c>
      <c r="S214" s="165"/>
      <c r="T214" s="165"/>
      <c r="U214" s="109"/>
      <c r="V214" s="165"/>
      <c r="W214" s="165"/>
      <c r="X214" s="165"/>
      <c r="Y214" s="165"/>
      <c r="Z214" s="165"/>
      <c r="AA214" s="166"/>
    </row>
    <row r="215" spans="1:29" ht="18" customHeight="1" x14ac:dyDescent="0.25">
      <c r="A215" s="241"/>
      <c r="B215" s="163" t="s">
        <v>273</v>
      </c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10"/>
      <c r="P215" s="164"/>
      <c r="Q215" s="109" t="s">
        <v>11</v>
      </c>
      <c r="R215" s="168" t="s">
        <v>51</v>
      </c>
      <c r="S215" s="165"/>
      <c r="T215" s="165"/>
      <c r="U215" s="165"/>
      <c r="V215" s="165"/>
      <c r="W215" s="165"/>
      <c r="X215" s="165"/>
      <c r="Y215" s="165"/>
      <c r="Z215" s="165"/>
      <c r="AA215" s="166"/>
    </row>
    <row r="216" spans="1:29" ht="18" customHeight="1" x14ac:dyDescent="0.25">
      <c r="A216" s="241"/>
      <c r="B216" s="163" t="s">
        <v>297</v>
      </c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10"/>
      <c r="P216" s="164"/>
      <c r="Q216" s="109" t="s">
        <v>47</v>
      </c>
      <c r="R216" s="168" t="s">
        <v>52</v>
      </c>
      <c r="S216" s="165"/>
      <c r="T216" s="165"/>
      <c r="U216" s="165"/>
      <c r="V216" s="165"/>
      <c r="W216" s="165"/>
      <c r="X216" s="165"/>
      <c r="Y216" s="165"/>
      <c r="Z216" s="165"/>
      <c r="AA216" s="166"/>
    </row>
    <row r="217" spans="1:29" ht="18" customHeight="1" x14ac:dyDescent="0.25">
      <c r="A217" s="241"/>
      <c r="B217" s="163" t="s">
        <v>274</v>
      </c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10"/>
      <c r="P217" s="164"/>
      <c r="Q217" s="109" t="s">
        <v>23</v>
      </c>
      <c r="R217" s="168" t="s">
        <v>53</v>
      </c>
      <c r="S217" s="165"/>
      <c r="T217" s="165"/>
      <c r="U217" s="165"/>
      <c r="V217" s="109"/>
      <c r="W217" s="109"/>
      <c r="X217" s="109"/>
      <c r="Y217" s="109"/>
      <c r="Z217" s="165"/>
      <c r="AA217" s="166"/>
    </row>
    <row r="218" spans="1:29" ht="18" customHeight="1" x14ac:dyDescent="0.25">
      <c r="A218" s="241"/>
      <c r="B218" s="163" t="s">
        <v>298</v>
      </c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10"/>
      <c r="P218" s="164"/>
      <c r="Q218" s="109" t="s">
        <v>54</v>
      </c>
      <c r="R218" s="168" t="s">
        <v>55</v>
      </c>
      <c r="S218" s="165"/>
      <c r="T218" s="165"/>
      <c r="U218" s="165"/>
      <c r="V218" s="165"/>
      <c r="W218" s="165"/>
      <c r="X218" s="165"/>
      <c r="Y218" s="165"/>
      <c r="Z218" s="165"/>
      <c r="AA218" s="166"/>
    </row>
    <row r="219" spans="1:29" ht="18" customHeight="1" x14ac:dyDescent="0.25">
      <c r="A219" s="241"/>
      <c r="B219" s="171" t="s">
        <v>104</v>
      </c>
      <c r="C219" s="94"/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10"/>
      <c r="P219" s="164"/>
      <c r="Q219" s="172"/>
      <c r="R219" s="173" t="s">
        <v>24</v>
      </c>
      <c r="S219" s="109" t="s">
        <v>25</v>
      </c>
      <c r="T219" s="165"/>
      <c r="U219" s="165"/>
      <c r="V219" s="165"/>
      <c r="W219" s="165"/>
      <c r="X219" s="165"/>
      <c r="Y219" s="165"/>
      <c r="Z219" s="165"/>
      <c r="AA219" s="166"/>
    </row>
    <row r="220" spans="1:29" ht="18" customHeight="1" thickBot="1" x14ac:dyDescent="0.3">
      <c r="A220" s="174"/>
      <c r="B220" s="175"/>
      <c r="C220" s="175"/>
      <c r="D220" s="175"/>
      <c r="E220" s="176"/>
      <c r="F220" s="176"/>
      <c r="G220" s="176"/>
      <c r="H220" s="176"/>
      <c r="I220" s="176"/>
      <c r="J220" s="176"/>
      <c r="K220" s="175"/>
      <c r="L220" s="175"/>
      <c r="M220" s="175"/>
      <c r="N220" s="175"/>
      <c r="O220" s="177"/>
      <c r="P220" s="313" t="s">
        <v>151</v>
      </c>
      <c r="Q220" s="314"/>
      <c r="R220" s="314"/>
      <c r="S220" s="314"/>
      <c r="T220" s="314"/>
      <c r="U220" s="314"/>
      <c r="V220" s="314"/>
      <c r="W220" s="314"/>
      <c r="X220" s="314"/>
      <c r="Y220" s="314"/>
      <c r="Z220" s="314"/>
      <c r="AA220" s="315"/>
    </row>
    <row r="221" spans="1:29" ht="18" customHeight="1" x14ac:dyDescent="0.25">
      <c r="A221" s="105"/>
      <c r="B221" s="106"/>
      <c r="C221" s="107"/>
      <c r="D221" s="447" t="str">
        <f>(D20)</f>
        <v>PLAN STUDIÓW NR VIII</v>
      </c>
      <c r="E221" s="448"/>
      <c r="F221" s="448"/>
      <c r="G221" s="448"/>
      <c r="H221" s="448"/>
      <c r="I221" s="448"/>
      <c r="J221" s="448"/>
      <c r="K221" s="448"/>
      <c r="L221" s="448"/>
      <c r="M221" s="448"/>
      <c r="N221" s="448"/>
      <c r="O221" s="448"/>
      <c r="P221" s="448"/>
      <c r="Q221" s="448"/>
      <c r="R221" s="448"/>
      <c r="S221" s="449"/>
      <c r="T221" s="453"/>
      <c r="U221" s="454"/>
      <c r="V221" s="454"/>
      <c r="W221" s="454"/>
      <c r="X221" s="454"/>
      <c r="Y221" s="454"/>
      <c r="Z221" s="454"/>
      <c r="AA221" s="455"/>
    </row>
    <row r="222" spans="1:29" ht="18" customHeight="1" x14ac:dyDescent="0.25">
      <c r="A222" s="456"/>
      <c r="B222" s="457"/>
      <c r="C222" s="458"/>
      <c r="D222" s="450"/>
      <c r="E222" s="451"/>
      <c r="F222" s="451"/>
      <c r="G222" s="451"/>
      <c r="H222" s="451"/>
      <c r="I222" s="451"/>
      <c r="J222" s="451"/>
      <c r="K222" s="451"/>
      <c r="L222" s="451"/>
      <c r="M222" s="451"/>
      <c r="N222" s="451"/>
      <c r="O222" s="451"/>
      <c r="P222" s="451"/>
      <c r="Q222" s="451"/>
      <c r="R222" s="451"/>
      <c r="S222" s="452"/>
      <c r="T222" s="459"/>
      <c r="U222" s="460"/>
      <c r="V222" s="460"/>
      <c r="W222" s="460"/>
      <c r="X222" s="460"/>
      <c r="Y222" s="460"/>
      <c r="Z222" s="460"/>
      <c r="AA222" s="461"/>
    </row>
    <row r="223" spans="1:29" ht="18" customHeight="1" x14ac:dyDescent="0.25">
      <c r="A223" s="445" t="str">
        <f>(A22)</f>
        <v>WYDZIAŁ BUDOWNICTWA ARCHITEKTURY I INŻYNIERII ŚRODOWISKA</v>
      </c>
      <c r="B223" s="344"/>
      <c r="C223" s="440"/>
      <c r="D223" s="450"/>
      <c r="E223" s="451"/>
      <c r="F223" s="451"/>
      <c r="G223" s="451"/>
      <c r="H223" s="451"/>
      <c r="I223" s="451"/>
      <c r="J223" s="451"/>
      <c r="K223" s="451"/>
      <c r="L223" s="451"/>
      <c r="M223" s="451"/>
      <c r="N223" s="451"/>
      <c r="O223" s="451"/>
      <c r="P223" s="451"/>
      <c r="Q223" s="451"/>
      <c r="R223" s="451"/>
      <c r="S223" s="452"/>
      <c r="T223" s="459"/>
      <c r="U223" s="460"/>
      <c r="V223" s="460"/>
      <c r="W223" s="460"/>
      <c r="X223" s="460"/>
      <c r="Y223" s="460"/>
      <c r="Z223" s="460"/>
      <c r="AA223" s="461"/>
    </row>
    <row r="224" spans="1:29" ht="18" customHeight="1" x14ac:dyDescent="0.25">
      <c r="A224" s="445"/>
      <c r="B224" s="344"/>
      <c r="C224" s="440"/>
      <c r="D224" s="94" t="s">
        <v>72</v>
      </c>
      <c r="E224" s="108"/>
      <c r="F224" s="108"/>
      <c r="G224" s="108"/>
      <c r="H224" s="95" t="str">
        <f>(H23)</f>
        <v>PROFIL OGÓLNOAKADEMICKI</v>
      </c>
      <c r="J224" s="96"/>
      <c r="K224" s="96"/>
      <c r="L224" s="96"/>
      <c r="M224" s="96"/>
      <c r="N224" s="96"/>
      <c r="O224" s="96"/>
      <c r="P224" s="109"/>
      <c r="Q224" s="109"/>
      <c r="R224" s="109"/>
      <c r="S224" s="110"/>
      <c r="T224" s="439"/>
      <c r="U224" s="344"/>
      <c r="V224" s="344"/>
      <c r="W224" s="344"/>
      <c r="X224" s="344"/>
      <c r="Y224" s="344"/>
      <c r="Z224" s="344"/>
      <c r="AA224" s="446"/>
    </row>
    <row r="225" spans="1:27" ht="18" customHeight="1" x14ac:dyDescent="0.25">
      <c r="A225" s="439"/>
      <c r="B225" s="344"/>
      <c r="C225" s="440"/>
      <c r="D225" s="94" t="s">
        <v>61</v>
      </c>
      <c r="E225" s="108"/>
      <c r="F225" s="108"/>
      <c r="G225" s="94"/>
      <c r="H225" s="96" t="str">
        <f>(H24)</f>
        <v>STUDIA DRUGIEGO STOPNIA (1,5-letnie)</v>
      </c>
      <c r="J225" s="96"/>
      <c r="K225" s="96"/>
      <c r="L225" s="96"/>
      <c r="M225" s="96"/>
      <c r="N225" s="96"/>
      <c r="O225" s="96"/>
      <c r="P225" s="109"/>
      <c r="Q225" s="109"/>
      <c r="R225" s="109"/>
      <c r="S225" s="110"/>
      <c r="T225" s="426"/>
      <c r="U225" s="427"/>
      <c r="V225" s="427"/>
      <c r="W225" s="427"/>
      <c r="X225" s="427"/>
      <c r="Y225" s="427"/>
      <c r="Z225" s="427"/>
      <c r="AA225" s="438"/>
    </row>
    <row r="226" spans="1:27" ht="18" customHeight="1" x14ac:dyDescent="0.25">
      <c r="A226" s="439" t="s">
        <v>59</v>
      </c>
      <c r="B226" s="344"/>
      <c r="C226" s="440"/>
      <c r="D226" s="94" t="s">
        <v>60</v>
      </c>
      <c r="E226" s="108"/>
      <c r="F226" s="108"/>
      <c r="G226" s="94"/>
      <c r="H226" s="96" t="str">
        <f>(H25)</f>
        <v xml:space="preserve">STUDIA NIESTACJONARNE </v>
      </c>
      <c r="J226" s="96"/>
      <c r="K226" s="96"/>
      <c r="L226" s="96"/>
      <c r="M226" s="96"/>
      <c r="N226" s="96"/>
      <c r="O226" s="96"/>
      <c r="P226" s="109"/>
      <c r="Q226" s="109"/>
      <c r="R226" s="109"/>
      <c r="S226" s="110"/>
      <c r="T226" s="426"/>
      <c r="U226" s="427"/>
      <c r="V226" s="427"/>
      <c r="W226" s="427"/>
      <c r="X226" s="427"/>
      <c r="Y226" s="427"/>
      <c r="Z226" s="427"/>
      <c r="AA226" s="438"/>
    </row>
    <row r="227" spans="1:27" ht="18" customHeight="1" x14ac:dyDescent="0.25">
      <c r="A227" s="426" t="s">
        <v>37</v>
      </c>
      <c r="B227" s="427"/>
      <c r="C227" s="428"/>
      <c r="D227" s="94" t="s">
        <v>0</v>
      </c>
      <c r="E227" s="94"/>
      <c r="F227" s="94"/>
      <c r="G227" s="94"/>
      <c r="H227" s="96" t="str">
        <f>(H26)</f>
        <v>BUDOWNICTWO</v>
      </c>
      <c r="J227" s="96"/>
      <c r="K227" s="96"/>
      <c r="L227" s="96"/>
      <c r="M227" s="96"/>
      <c r="N227" s="96"/>
      <c r="O227" s="96"/>
      <c r="P227" s="109"/>
      <c r="Q227" s="109"/>
      <c r="R227" s="109"/>
      <c r="S227" s="110"/>
      <c r="T227" s="426" t="s">
        <v>70</v>
      </c>
      <c r="U227" s="427"/>
      <c r="V227" s="427"/>
      <c r="W227" s="427"/>
      <c r="X227" s="427"/>
      <c r="Y227" s="427"/>
      <c r="Z227" s="427"/>
      <c r="AA227" s="438"/>
    </row>
    <row r="228" spans="1:27" ht="18" customHeight="1" x14ac:dyDescent="0.25">
      <c r="A228" s="439" t="s">
        <v>38</v>
      </c>
      <c r="B228" s="344"/>
      <c r="C228" s="440"/>
      <c r="D228" s="112" t="s">
        <v>1</v>
      </c>
      <c r="E228" s="94"/>
      <c r="F228" s="94"/>
      <c r="G228" s="94"/>
      <c r="H228" s="94" t="s">
        <v>99</v>
      </c>
      <c r="J228" s="109"/>
      <c r="K228" s="96"/>
      <c r="L228" s="96"/>
      <c r="M228" s="96"/>
      <c r="N228" s="96"/>
      <c r="O228" s="96"/>
      <c r="P228" s="109"/>
      <c r="Q228" s="109"/>
      <c r="R228" s="109"/>
      <c r="S228" s="110"/>
      <c r="T228" s="426" t="s">
        <v>71</v>
      </c>
      <c r="U228" s="427"/>
      <c r="V228" s="427"/>
      <c r="W228" s="427"/>
      <c r="X228" s="427"/>
      <c r="Y228" s="427"/>
      <c r="Z228" s="427"/>
      <c r="AA228" s="438"/>
    </row>
    <row r="229" spans="1:27" ht="18" customHeight="1" thickBot="1" x14ac:dyDescent="0.3">
      <c r="A229" s="113"/>
      <c r="B229" s="114"/>
      <c r="C229" s="115"/>
      <c r="D229" s="112"/>
      <c r="E229" s="94"/>
      <c r="F229" s="94"/>
      <c r="G229" s="94"/>
      <c r="H229" s="94"/>
      <c r="I229" s="116"/>
      <c r="J229" s="94"/>
      <c r="K229" s="116"/>
      <c r="L229" s="96"/>
      <c r="M229" s="96"/>
      <c r="N229" s="96"/>
      <c r="O229" s="96"/>
      <c r="P229" s="109"/>
      <c r="Q229" s="109"/>
      <c r="R229" s="109"/>
      <c r="S229" s="110"/>
      <c r="T229" s="441"/>
      <c r="U229" s="442"/>
      <c r="V229" s="442"/>
      <c r="W229" s="442"/>
      <c r="X229" s="442"/>
      <c r="Y229" s="442"/>
      <c r="Z229" s="442"/>
      <c r="AA229" s="443"/>
    </row>
    <row r="230" spans="1:27" ht="18" customHeight="1" thickBot="1" x14ac:dyDescent="0.3">
      <c r="A230" s="444"/>
      <c r="B230" s="444"/>
      <c r="C230" s="444"/>
      <c r="D230" s="444"/>
      <c r="E230" s="444"/>
      <c r="F230" s="444"/>
      <c r="G230" s="444"/>
      <c r="H230" s="444"/>
      <c r="I230" s="444"/>
      <c r="J230" s="444"/>
      <c r="K230" s="444"/>
      <c r="L230" s="444"/>
      <c r="M230" s="444"/>
      <c r="N230" s="444"/>
      <c r="O230" s="444"/>
      <c r="P230" s="444"/>
      <c r="Q230" s="444"/>
      <c r="R230" s="444"/>
      <c r="S230" s="444"/>
      <c r="T230" s="444"/>
      <c r="U230" s="444"/>
      <c r="V230" s="444"/>
      <c r="W230" s="444"/>
      <c r="X230" s="444"/>
      <c r="Y230" s="444"/>
      <c r="Z230" s="444"/>
      <c r="AA230" s="444"/>
    </row>
    <row r="231" spans="1:27" ht="18" customHeight="1" x14ac:dyDescent="0.25">
      <c r="A231" s="412" t="s">
        <v>41</v>
      </c>
      <c r="B231" s="415" t="s">
        <v>69</v>
      </c>
      <c r="C231" s="416"/>
      <c r="D231" s="421" t="s">
        <v>3</v>
      </c>
      <c r="E231" s="416"/>
      <c r="F231" s="422"/>
      <c r="G231" s="425" t="s">
        <v>4</v>
      </c>
      <c r="H231" s="349"/>
      <c r="I231" s="349"/>
      <c r="J231" s="349"/>
      <c r="K231" s="349"/>
      <c r="L231" s="425" t="s">
        <v>42</v>
      </c>
      <c r="M231" s="349"/>
      <c r="N231" s="349"/>
      <c r="O231" s="349"/>
      <c r="P231" s="349"/>
      <c r="Q231" s="349"/>
      <c r="R231" s="349"/>
      <c r="S231" s="349"/>
      <c r="T231" s="349"/>
      <c r="U231" s="349"/>
      <c r="V231" s="349"/>
      <c r="W231" s="349"/>
      <c r="X231" s="349"/>
      <c r="Y231" s="349"/>
      <c r="Z231" s="349"/>
      <c r="AA231" s="350"/>
    </row>
    <row r="232" spans="1:27" ht="18" customHeight="1" x14ac:dyDescent="0.25">
      <c r="A232" s="413"/>
      <c r="B232" s="417"/>
      <c r="C232" s="418"/>
      <c r="D232" s="423"/>
      <c r="E232" s="418"/>
      <c r="F232" s="424"/>
      <c r="G232" s="430" t="s">
        <v>5</v>
      </c>
      <c r="H232" s="389" t="s">
        <v>6</v>
      </c>
      <c r="I232" s="389"/>
      <c r="J232" s="389"/>
      <c r="K232" s="373"/>
      <c r="L232" s="431" t="s">
        <v>43</v>
      </c>
      <c r="M232" s="432"/>
      <c r="N232" s="432"/>
      <c r="O232" s="322"/>
      <c r="P232" s="431" t="s">
        <v>44</v>
      </c>
      <c r="Q232" s="432"/>
      <c r="R232" s="432"/>
      <c r="S232" s="433"/>
      <c r="T232" s="434" t="s">
        <v>45</v>
      </c>
      <c r="U232" s="432"/>
      <c r="V232" s="432"/>
      <c r="W232" s="322"/>
      <c r="X232" s="431" t="s">
        <v>46</v>
      </c>
      <c r="Y232" s="432"/>
      <c r="Z232" s="432"/>
      <c r="AA232" s="433"/>
    </row>
    <row r="233" spans="1:27" ht="18" customHeight="1" x14ac:dyDescent="0.25">
      <c r="A233" s="413"/>
      <c r="B233" s="417"/>
      <c r="C233" s="418"/>
      <c r="D233" s="435" t="s">
        <v>7</v>
      </c>
      <c r="E233" s="437" t="s">
        <v>8</v>
      </c>
      <c r="F233" s="383" t="s">
        <v>39</v>
      </c>
      <c r="G233" s="387"/>
      <c r="H233" s="389" t="s">
        <v>9</v>
      </c>
      <c r="I233" s="389" t="s">
        <v>10</v>
      </c>
      <c r="J233" s="389" t="s">
        <v>11</v>
      </c>
      <c r="K233" s="373" t="s">
        <v>35</v>
      </c>
      <c r="L233" s="409" t="s">
        <v>299</v>
      </c>
      <c r="M233" s="410"/>
      <c r="N233" s="410"/>
      <c r="O233" s="410"/>
      <c r="P233" s="410"/>
      <c r="Q233" s="410"/>
      <c r="R233" s="410"/>
      <c r="S233" s="410"/>
      <c r="T233" s="410"/>
      <c r="U233" s="410"/>
      <c r="V233" s="410"/>
      <c r="W233" s="410"/>
      <c r="X233" s="410"/>
      <c r="Y233" s="410"/>
      <c r="Z233" s="410"/>
      <c r="AA233" s="411"/>
    </row>
    <row r="234" spans="1:27" ht="18" customHeight="1" x14ac:dyDescent="0.25">
      <c r="A234" s="413"/>
      <c r="B234" s="417"/>
      <c r="C234" s="418"/>
      <c r="D234" s="435"/>
      <c r="E234" s="381"/>
      <c r="F234" s="384"/>
      <c r="G234" s="387"/>
      <c r="H234" s="389"/>
      <c r="I234" s="389"/>
      <c r="J234" s="389"/>
      <c r="K234" s="373"/>
      <c r="L234" s="336" t="s">
        <v>9</v>
      </c>
      <c r="M234" s="311" t="s">
        <v>10</v>
      </c>
      <c r="N234" s="338" t="s">
        <v>11</v>
      </c>
      <c r="O234" s="118" t="s">
        <v>47</v>
      </c>
      <c r="P234" s="336" t="s">
        <v>9</v>
      </c>
      <c r="Q234" s="311" t="s">
        <v>10</v>
      </c>
      <c r="R234" s="338" t="s">
        <v>11</v>
      </c>
      <c r="S234" s="118" t="s">
        <v>47</v>
      </c>
      <c r="T234" s="336" t="s">
        <v>9</v>
      </c>
      <c r="U234" s="311" t="s">
        <v>10</v>
      </c>
      <c r="V234" s="338" t="s">
        <v>11</v>
      </c>
      <c r="W234" s="118" t="s">
        <v>47</v>
      </c>
      <c r="X234" s="336" t="s">
        <v>9</v>
      </c>
      <c r="Y234" s="311" t="s">
        <v>10</v>
      </c>
      <c r="Z234" s="338" t="s">
        <v>11</v>
      </c>
      <c r="AA234" s="118" t="s">
        <v>47</v>
      </c>
    </row>
    <row r="235" spans="1:27" ht="18" customHeight="1" thickBot="1" x14ac:dyDescent="0.3">
      <c r="A235" s="414"/>
      <c r="B235" s="419"/>
      <c r="C235" s="420"/>
      <c r="D235" s="436"/>
      <c r="E235" s="382"/>
      <c r="F235" s="385"/>
      <c r="G235" s="388"/>
      <c r="H235" s="312"/>
      <c r="I235" s="312"/>
      <c r="J235" s="312"/>
      <c r="K235" s="374"/>
      <c r="L235" s="337"/>
      <c r="M235" s="312"/>
      <c r="N235" s="339"/>
      <c r="O235" s="119" t="s">
        <v>23</v>
      </c>
      <c r="P235" s="337"/>
      <c r="Q235" s="312"/>
      <c r="R235" s="339"/>
      <c r="S235" s="119" t="s">
        <v>23</v>
      </c>
      <c r="T235" s="337"/>
      <c r="U235" s="312"/>
      <c r="V235" s="339"/>
      <c r="W235" s="119" t="s">
        <v>23</v>
      </c>
      <c r="X235" s="337"/>
      <c r="Y235" s="312"/>
      <c r="Z235" s="339"/>
      <c r="AA235" s="119" t="s">
        <v>23</v>
      </c>
    </row>
    <row r="236" spans="1:27" ht="18" customHeight="1" thickBot="1" x14ac:dyDescent="0.3">
      <c r="A236" s="120" t="s">
        <v>147</v>
      </c>
      <c r="B236" s="406" t="s">
        <v>36</v>
      </c>
      <c r="C236" s="406"/>
      <c r="D236" s="406"/>
      <c r="E236" s="406"/>
      <c r="F236" s="406"/>
      <c r="G236" s="406"/>
      <c r="H236" s="406"/>
      <c r="I236" s="406"/>
      <c r="J236" s="406"/>
      <c r="K236" s="406"/>
      <c r="L236" s="407"/>
      <c r="M236" s="407"/>
      <c r="N236" s="407"/>
      <c r="O236" s="407"/>
      <c r="P236" s="407"/>
      <c r="Q236" s="407"/>
      <c r="R236" s="407"/>
      <c r="S236" s="407"/>
      <c r="T236" s="407"/>
      <c r="U236" s="407"/>
      <c r="V236" s="407"/>
      <c r="W236" s="407"/>
      <c r="X236" s="407"/>
      <c r="Y236" s="407"/>
      <c r="Z236" s="407"/>
      <c r="AA236" s="408"/>
    </row>
    <row r="237" spans="1:27" ht="18" customHeight="1" x14ac:dyDescent="0.25">
      <c r="A237" s="121" t="s">
        <v>12</v>
      </c>
      <c r="B237" s="272" t="s">
        <v>128</v>
      </c>
      <c r="C237" s="276"/>
      <c r="D237" s="193">
        <v>1</v>
      </c>
      <c r="E237" s="194">
        <v>1</v>
      </c>
      <c r="F237" s="195">
        <v>3</v>
      </c>
      <c r="G237" s="121">
        <f t="shared" ref="G237:G251" si="21">SUM(H237:K237)</f>
        <v>32</v>
      </c>
      <c r="H237" s="197">
        <f>L237+P237+T237+X237</f>
        <v>16</v>
      </c>
      <c r="I237" s="197">
        <f>M237+Q237+U237+Y237</f>
        <v>0</v>
      </c>
      <c r="J237" s="197">
        <f t="shared" ref="J237:K251" si="22">N237+R237+V237+Z237</f>
        <v>0</v>
      </c>
      <c r="K237" s="197">
        <f t="shared" si="22"/>
        <v>16</v>
      </c>
      <c r="L237" s="189"/>
      <c r="M237" s="190"/>
      <c r="N237" s="190"/>
      <c r="O237" s="191"/>
      <c r="P237" s="277">
        <v>16</v>
      </c>
      <c r="Q237" s="200"/>
      <c r="R237" s="200"/>
      <c r="S237" s="217">
        <v>16</v>
      </c>
      <c r="T237" s="216"/>
      <c r="U237" s="200"/>
      <c r="V237" s="200"/>
      <c r="W237" s="217"/>
      <c r="X237" s="189"/>
      <c r="Y237" s="190"/>
      <c r="Z237" s="190"/>
      <c r="AA237" s="191"/>
    </row>
    <row r="238" spans="1:27" ht="18" customHeight="1" x14ac:dyDescent="0.25">
      <c r="A238" s="229" t="s">
        <v>13</v>
      </c>
      <c r="B238" s="272" t="s">
        <v>135</v>
      </c>
      <c r="C238" s="276"/>
      <c r="D238" s="193"/>
      <c r="E238" s="194">
        <v>2</v>
      </c>
      <c r="F238" s="195">
        <v>2</v>
      </c>
      <c r="G238" s="229">
        <f t="shared" si="21"/>
        <v>16</v>
      </c>
      <c r="H238" s="197">
        <f t="shared" ref="H238:I251" si="23">L238+P238+T238+X238</f>
        <v>8</v>
      </c>
      <c r="I238" s="197">
        <f t="shared" si="23"/>
        <v>0</v>
      </c>
      <c r="J238" s="197">
        <f t="shared" si="22"/>
        <v>0</v>
      </c>
      <c r="K238" s="197">
        <f t="shared" si="22"/>
        <v>8</v>
      </c>
      <c r="L238" s="202"/>
      <c r="M238" s="203"/>
      <c r="N238" s="203"/>
      <c r="O238" s="204"/>
      <c r="P238" s="216">
        <v>8</v>
      </c>
      <c r="Q238" s="200"/>
      <c r="R238" s="200"/>
      <c r="S238" s="217">
        <v>8</v>
      </c>
      <c r="T238" s="216"/>
      <c r="U238" s="200"/>
      <c r="V238" s="200"/>
      <c r="W238" s="217"/>
      <c r="X238" s="202"/>
      <c r="Y238" s="203"/>
      <c r="Z238" s="203"/>
      <c r="AA238" s="204"/>
    </row>
    <row r="239" spans="1:27" ht="18" customHeight="1" x14ac:dyDescent="0.25">
      <c r="A239" s="229" t="s">
        <v>14</v>
      </c>
      <c r="B239" s="272" t="s">
        <v>130</v>
      </c>
      <c r="C239" s="276"/>
      <c r="D239" s="193"/>
      <c r="E239" s="194">
        <v>2</v>
      </c>
      <c r="F239" s="195">
        <v>2</v>
      </c>
      <c r="G239" s="229">
        <f t="shared" si="21"/>
        <v>16</v>
      </c>
      <c r="H239" s="197">
        <f t="shared" si="23"/>
        <v>8</v>
      </c>
      <c r="I239" s="197">
        <f t="shared" si="23"/>
        <v>0</v>
      </c>
      <c r="J239" s="197">
        <v>8</v>
      </c>
      <c r="K239" s="197"/>
      <c r="L239" s="202"/>
      <c r="M239" s="203"/>
      <c r="N239" s="203"/>
      <c r="O239" s="204"/>
      <c r="P239" s="216">
        <v>8</v>
      </c>
      <c r="Q239" s="200"/>
      <c r="R239" s="200">
        <v>8</v>
      </c>
      <c r="S239" s="217"/>
      <c r="T239" s="278"/>
      <c r="U239" s="279"/>
      <c r="V239" s="279"/>
      <c r="W239" s="280"/>
      <c r="X239" s="202"/>
      <c r="Y239" s="203"/>
      <c r="Z239" s="203"/>
      <c r="AA239" s="204"/>
    </row>
    <row r="240" spans="1:27" ht="18" customHeight="1" x14ac:dyDescent="0.25">
      <c r="A240" s="229" t="s">
        <v>15</v>
      </c>
      <c r="B240" s="272" t="s">
        <v>127</v>
      </c>
      <c r="C240" s="281"/>
      <c r="D240" s="274"/>
      <c r="E240" s="194">
        <v>2</v>
      </c>
      <c r="F240" s="195">
        <v>2</v>
      </c>
      <c r="G240" s="229">
        <f t="shared" si="21"/>
        <v>16</v>
      </c>
      <c r="H240" s="197">
        <f t="shared" si="23"/>
        <v>8</v>
      </c>
      <c r="I240" s="197">
        <f t="shared" si="23"/>
        <v>0</v>
      </c>
      <c r="J240" s="197">
        <f t="shared" si="22"/>
        <v>0</v>
      </c>
      <c r="K240" s="197">
        <f t="shared" si="22"/>
        <v>8</v>
      </c>
      <c r="L240" s="202"/>
      <c r="M240" s="203"/>
      <c r="N240" s="203"/>
      <c r="O240" s="204"/>
      <c r="P240" s="282"/>
      <c r="Q240" s="279"/>
      <c r="R240" s="279"/>
      <c r="S240" s="280"/>
      <c r="T240" s="216">
        <v>8</v>
      </c>
      <c r="U240" s="200"/>
      <c r="V240" s="200"/>
      <c r="W240" s="217">
        <v>8</v>
      </c>
      <c r="X240" s="202"/>
      <c r="Y240" s="203"/>
      <c r="Z240" s="203"/>
      <c r="AA240" s="204"/>
    </row>
    <row r="241" spans="1:27" ht="18" customHeight="1" x14ac:dyDescent="0.25">
      <c r="A241" s="229" t="s">
        <v>16</v>
      </c>
      <c r="B241" s="283" t="s">
        <v>257</v>
      </c>
      <c r="C241" s="281"/>
      <c r="D241" s="274"/>
      <c r="E241" s="194">
        <v>2</v>
      </c>
      <c r="F241" s="195">
        <v>2</v>
      </c>
      <c r="G241" s="229">
        <f t="shared" si="21"/>
        <v>16</v>
      </c>
      <c r="H241" s="197">
        <f t="shared" si="23"/>
        <v>8</v>
      </c>
      <c r="I241" s="197">
        <f t="shared" si="23"/>
        <v>0</v>
      </c>
      <c r="J241" s="197">
        <f t="shared" si="22"/>
        <v>0</v>
      </c>
      <c r="K241" s="197">
        <f t="shared" si="22"/>
        <v>8</v>
      </c>
      <c r="L241" s="202"/>
      <c r="M241" s="203"/>
      <c r="N241" s="203"/>
      <c r="O241" s="204"/>
      <c r="P241" s="282">
        <v>8</v>
      </c>
      <c r="Q241" s="279"/>
      <c r="R241" s="279"/>
      <c r="S241" s="280">
        <v>8</v>
      </c>
      <c r="T241" s="278"/>
      <c r="U241" s="279"/>
      <c r="V241" s="279"/>
      <c r="W241" s="280"/>
      <c r="X241" s="202"/>
      <c r="Y241" s="203"/>
      <c r="Z241" s="203"/>
      <c r="AA241" s="204"/>
    </row>
    <row r="242" spans="1:27" ht="18" customHeight="1" x14ac:dyDescent="0.25">
      <c r="A242" s="229" t="s">
        <v>28</v>
      </c>
      <c r="B242" s="283" t="s">
        <v>131</v>
      </c>
      <c r="C242" s="281"/>
      <c r="D242" s="274"/>
      <c r="E242" s="194">
        <v>2</v>
      </c>
      <c r="F242" s="195">
        <v>2</v>
      </c>
      <c r="G242" s="229">
        <f t="shared" si="21"/>
        <v>16</v>
      </c>
      <c r="H242" s="197">
        <f t="shared" si="23"/>
        <v>8</v>
      </c>
      <c r="I242" s="197">
        <f t="shared" si="23"/>
        <v>0</v>
      </c>
      <c r="J242" s="197">
        <f t="shared" si="22"/>
        <v>0</v>
      </c>
      <c r="K242" s="197">
        <f t="shared" si="22"/>
        <v>8</v>
      </c>
      <c r="L242" s="202"/>
      <c r="M242" s="203"/>
      <c r="N242" s="203"/>
      <c r="O242" s="204"/>
      <c r="P242" s="282">
        <v>8</v>
      </c>
      <c r="Q242" s="279"/>
      <c r="R242" s="279"/>
      <c r="S242" s="280">
        <v>8</v>
      </c>
      <c r="T242" s="278"/>
      <c r="U242" s="279"/>
      <c r="V242" s="279"/>
      <c r="W242" s="280"/>
      <c r="X242" s="202"/>
      <c r="Y242" s="203"/>
      <c r="Z242" s="203"/>
      <c r="AA242" s="204"/>
    </row>
    <row r="243" spans="1:27" ht="18" customHeight="1" x14ac:dyDescent="0.25">
      <c r="A243" s="229" t="s">
        <v>29</v>
      </c>
      <c r="B243" s="272" t="s">
        <v>139</v>
      </c>
      <c r="C243" s="276"/>
      <c r="D243" s="193">
        <v>1</v>
      </c>
      <c r="E243" s="194">
        <v>2</v>
      </c>
      <c r="F243" s="195">
        <v>5</v>
      </c>
      <c r="G243" s="229">
        <f t="shared" si="21"/>
        <v>40</v>
      </c>
      <c r="H243" s="197">
        <f t="shared" si="23"/>
        <v>24</v>
      </c>
      <c r="I243" s="197">
        <f t="shared" si="23"/>
        <v>0</v>
      </c>
      <c r="J243" s="197">
        <f t="shared" si="22"/>
        <v>8</v>
      </c>
      <c r="K243" s="197">
        <f t="shared" si="22"/>
        <v>8</v>
      </c>
      <c r="L243" s="202"/>
      <c r="M243" s="203"/>
      <c r="N243" s="203"/>
      <c r="O243" s="204"/>
      <c r="P243" s="277">
        <v>24</v>
      </c>
      <c r="Q243" s="248"/>
      <c r="R243" s="248">
        <v>8</v>
      </c>
      <c r="S243" s="195">
        <v>8</v>
      </c>
      <c r="T243" s="278"/>
      <c r="U243" s="279"/>
      <c r="V243" s="279"/>
      <c r="W243" s="280"/>
      <c r="X243" s="202"/>
      <c r="Y243" s="203"/>
      <c r="Z243" s="203"/>
      <c r="AA243" s="204"/>
    </row>
    <row r="244" spans="1:27" ht="18" customHeight="1" x14ac:dyDescent="0.25">
      <c r="A244" s="229" t="s">
        <v>30</v>
      </c>
      <c r="B244" s="272" t="s">
        <v>140</v>
      </c>
      <c r="C244" s="276"/>
      <c r="D244" s="193">
        <v>1</v>
      </c>
      <c r="E244" s="194">
        <v>2</v>
      </c>
      <c r="F244" s="195">
        <v>5</v>
      </c>
      <c r="G244" s="229">
        <f t="shared" si="21"/>
        <v>32</v>
      </c>
      <c r="H244" s="197">
        <f t="shared" si="23"/>
        <v>16</v>
      </c>
      <c r="I244" s="197">
        <f t="shared" si="23"/>
        <v>0</v>
      </c>
      <c r="J244" s="197">
        <f t="shared" si="22"/>
        <v>8</v>
      </c>
      <c r="K244" s="197">
        <f t="shared" si="22"/>
        <v>8</v>
      </c>
      <c r="L244" s="202"/>
      <c r="M244" s="203"/>
      <c r="N244" s="203"/>
      <c r="O244" s="204"/>
      <c r="P244" s="277">
        <v>16</v>
      </c>
      <c r="Q244" s="248"/>
      <c r="R244" s="248">
        <v>8</v>
      </c>
      <c r="S244" s="195">
        <v>8</v>
      </c>
      <c r="T244" s="278"/>
      <c r="U244" s="279"/>
      <c r="V244" s="279"/>
      <c r="W244" s="280"/>
      <c r="X244" s="202"/>
      <c r="Y244" s="203"/>
      <c r="Z244" s="203"/>
      <c r="AA244" s="204"/>
    </row>
    <row r="245" spans="1:27" ht="18" customHeight="1" x14ac:dyDescent="0.25">
      <c r="A245" s="229" t="s">
        <v>31</v>
      </c>
      <c r="B245" s="283" t="s">
        <v>141</v>
      </c>
      <c r="C245" s="281"/>
      <c r="D245" s="193">
        <v>1</v>
      </c>
      <c r="E245" s="194">
        <v>1</v>
      </c>
      <c r="F245" s="195">
        <v>5</v>
      </c>
      <c r="G245" s="229">
        <f t="shared" si="21"/>
        <v>32</v>
      </c>
      <c r="H245" s="197">
        <f t="shared" si="23"/>
        <v>16</v>
      </c>
      <c r="I245" s="197">
        <f t="shared" si="23"/>
        <v>0</v>
      </c>
      <c r="J245" s="197">
        <f t="shared" si="22"/>
        <v>0</v>
      </c>
      <c r="K245" s="197">
        <f t="shared" si="22"/>
        <v>16</v>
      </c>
      <c r="L245" s="202"/>
      <c r="M245" s="203"/>
      <c r="N245" s="203"/>
      <c r="O245" s="204"/>
      <c r="P245" s="277">
        <v>16</v>
      </c>
      <c r="Q245" s="279"/>
      <c r="R245" s="279"/>
      <c r="S245" s="280">
        <v>16</v>
      </c>
      <c r="T245" s="278"/>
      <c r="U245" s="279"/>
      <c r="V245" s="279"/>
      <c r="W245" s="280"/>
      <c r="X245" s="202"/>
      <c r="Y245" s="203"/>
      <c r="Z245" s="203"/>
      <c r="AA245" s="204"/>
    </row>
    <row r="246" spans="1:27" ht="18" customHeight="1" x14ac:dyDescent="0.25">
      <c r="A246" s="229" t="s">
        <v>32</v>
      </c>
      <c r="B246" s="283" t="s">
        <v>142</v>
      </c>
      <c r="C246" s="281"/>
      <c r="D246" s="274"/>
      <c r="E246" s="194">
        <v>2</v>
      </c>
      <c r="F246" s="195">
        <v>2</v>
      </c>
      <c r="G246" s="229">
        <f t="shared" si="21"/>
        <v>16</v>
      </c>
      <c r="H246" s="197">
        <f t="shared" si="23"/>
        <v>8</v>
      </c>
      <c r="I246" s="197">
        <f t="shared" si="23"/>
        <v>0</v>
      </c>
      <c r="J246" s="197">
        <f t="shared" si="22"/>
        <v>0</v>
      </c>
      <c r="K246" s="197">
        <f t="shared" si="22"/>
        <v>8</v>
      </c>
      <c r="L246" s="202"/>
      <c r="M246" s="203"/>
      <c r="N246" s="203"/>
      <c r="O246" s="204"/>
      <c r="P246" s="282">
        <v>8</v>
      </c>
      <c r="Q246" s="279"/>
      <c r="R246" s="279"/>
      <c r="S246" s="280">
        <v>8</v>
      </c>
      <c r="T246" s="278"/>
      <c r="U246" s="279"/>
      <c r="V246" s="279"/>
      <c r="W246" s="280"/>
      <c r="X246" s="202"/>
      <c r="Y246" s="203"/>
      <c r="Z246" s="203"/>
      <c r="AA246" s="204"/>
    </row>
    <row r="247" spans="1:27" ht="18" customHeight="1" x14ac:dyDescent="0.25">
      <c r="A247" s="229" t="s">
        <v>63</v>
      </c>
      <c r="B247" s="272" t="s">
        <v>143</v>
      </c>
      <c r="C247" s="281"/>
      <c r="D247" s="274"/>
      <c r="E247" s="275">
        <v>2</v>
      </c>
      <c r="F247" s="284">
        <v>3</v>
      </c>
      <c r="G247" s="229">
        <f t="shared" si="21"/>
        <v>16</v>
      </c>
      <c r="H247" s="197">
        <f t="shared" si="23"/>
        <v>8</v>
      </c>
      <c r="I247" s="197">
        <f t="shared" si="23"/>
        <v>0</v>
      </c>
      <c r="J247" s="197">
        <f t="shared" si="22"/>
        <v>0</v>
      </c>
      <c r="K247" s="197">
        <f t="shared" si="22"/>
        <v>8</v>
      </c>
      <c r="L247" s="202"/>
      <c r="M247" s="203"/>
      <c r="N247" s="203"/>
      <c r="O247" s="204"/>
      <c r="P247" s="282"/>
      <c r="Q247" s="279"/>
      <c r="R247" s="279"/>
      <c r="S247" s="280"/>
      <c r="T247" s="278">
        <v>8</v>
      </c>
      <c r="U247" s="279"/>
      <c r="V247" s="279"/>
      <c r="W247" s="280">
        <v>8</v>
      </c>
      <c r="X247" s="202"/>
      <c r="Y247" s="203"/>
      <c r="Z247" s="203"/>
      <c r="AA247" s="204"/>
    </row>
    <row r="248" spans="1:27" ht="18" customHeight="1" x14ac:dyDescent="0.25">
      <c r="A248" s="229" t="s">
        <v>74</v>
      </c>
      <c r="B248" s="283" t="s">
        <v>144</v>
      </c>
      <c r="C248" s="281"/>
      <c r="D248" s="274"/>
      <c r="E248" s="275">
        <v>2</v>
      </c>
      <c r="F248" s="284">
        <v>2</v>
      </c>
      <c r="G248" s="229">
        <f t="shared" si="21"/>
        <v>16</v>
      </c>
      <c r="H248" s="197">
        <f t="shared" si="23"/>
        <v>8</v>
      </c>
      <c r="I248" s="197">
        <f t="shared" si="23"/>
        <v>0</v>
      </c>
      <c r="J248" s="197">
        <f t="shared" si="22"/>
        <v>0</v>
      </c>
      <c r="K248" s="197">
        <f t="shared" si="22"/>
        <v>8</v>
      </c>
      <c r="L248" s="202"/>
      <c r="M248" s="203"/>
      <c r="N248" s="203"/>
      <c r="O248" s="204"/>
      <c r="P248" s="282"/>
      <c r="Q248" s="279"/>
      <c r="R248" s="279"/>
      <c r="S248" s="280"/>
      <c r="T248" s="278">
        <v>8</v>
      </c>
      <c r="U248" s="279"/>
      <c r="V248" s="279"/>
      <c r="W248" s="280">
        <v>8</v>
      </c>
      <c r="X248" s="202"/>
      <c r="Y248" s="203"/>
      <c r="Z248" s="203"/>
      <c r="AA248" s="204"/>
    </row>
    <row r="249" spans="1:27" ht="18" customHeight="1" x14ac:dyDescent="0.25">
      <c r="A249" s="229" t="s">
        <v>75</v>
      </c>
      <c r="B249" s="272" t="s">
        <v>145</v>
      </c>
      <c r="C249" s="281"/>
      <c r="D249" s="274"/>
      <c r="E249" s="275">
        <v>2</v>
      </c>
      <c r="F249" s="284">
        <v>2</v>
      </c>
      <c r="G249" s="229">
        <f t="shared" si="21"/>
        <v>16</v>
      </c>
      <c r="H249" s="197">
        <f t="shared" si="23"/>
        <v>8</v>
      </c>
      <c r="I249" s="197">
        <f t="shared" si="23"/>
        <v>0</v>
      </c>
      <c r="J249" s="197">
        <f t="shared" si="22"/>
        <v>0</v>
      </c>
      <c r="K249" s="197">
        <f t="shared" si="22"/>
        <v>8</v>
      </c>
      <c r="L249" s="202"/>
      <c r="M249" s="203"/>
      <c r="N249" s="203"/>
      <c r="O249" s="204"/>
      <c r="P249" s="282"/>
      <c r="Q249" s="279"/>
      <c r="R249" s="279"/>
      <c r="S249" s="280"/>
      <c r="T249" s="278">
        <v>8</v>
      </c>
      <c r="U249" s="279"/>
      <c r="V249" s="279"/>
      <c r="W249" s="280">
        <v>8</v>
      </c>
      <c r="X249" s="202"/>
      <c r="Y249" s="203"/>
      <c r="Z249" s="203"/>
      <c r="AA249" s="204"/>
    </row>
    <row r="250" spans="1:27" ht="18" customHeight="1" x14ac:dyDescent="0.25">
      <c r="A250" s="229" t="s">
        <v>76</v>
      </c>
      <c r="B250" s="272" t="s">
        <v>260</v>
      </c>
      <c r="C250" s="281"/>
      <c r="D250" s="274"/>
      <c r="E250" s="275">
        <v>1</v>
      </c>
      <c r="F250" s="284">
        <v>1</v>
      </c>
      <c r="G250" s="229">
        <f t="shared" si="21"/>
        <v>8</v>
      </c>
      <c r="H250" s="197">
        <f t="shared" si="23"/>
        <v>8</v>
      </c>
      <c r="I250" s="197">
        <f t="shared" si="23"/>
        <v>0</v>
      </c>
      <c r="J250" s="197">
        <f t="shared" si="22"/>
        <v>0</v>
      </c>
      <c r="K250" s="197">
        <f t="shared" si="22"/>
        <v>0</v>
      </c>
      <c r="L250" s="202"/>
      <c r="M250" s="203"/>
      <c r="N250" s="203"/>
      <c r="O250" s="204"/>
      <c r="P250" s="282">
        <v>8</v>
      </c>
      <c r="Q250" s="279"/>
      <c r="R250" s="279"/>
      <c r="S250" s="280"/>
      <c r="T250" s="278"/>
      <c r="U250" s="279"/>
      <c r="V250" s="279"/>
      <c r="W250" s="280"/>
      <c r="X250" s="259"/>
      <c r="Y250" s="214"/>
      <c r="Z250" s="296"/>
      <c r="AA250" s="260"/>
    </row>
    <row r="251" spans="1:27" ht="18" customHeight="1" x14ac:dyDescent="0.25">
      <c r="A251" s="229" t="s">
        <v>77</v>
      </c>
      <c r="B251" s="272" t="s">
        <v>93</v>
      </c>
      <c r="C251" s="276"/>
      <c r="D251" s="193"/>
      <c r="E251" s="194">
        <v>2</v>
      </c>
      <c r="F251" s="195">
        <v>2</v>
      </c>
      <c r="G251" s="229">
        <f t="shared" si="21"/>
        <v>18</v>
      </c>
      <c r="H251" s="197">
        <f t="shared" si="23"/>
        <v>0</v>
      </c>
      <c r="I251" s="197">
        <f t="shared" si="23"/>
        <v>0</v>
      </c>
      <c r="J251" s="197">
        <f t="shared" si="22"/>
        <v>0</v>
      </c>
      <c r="K251" s="197">
        <f t="shared" si="22"/>
        <v>18</v>
      </c>
      <c r="L251" s="202"/>
      <c r="M251" s="203"/>
      <c r="N251" s="203"/>
      <c r="O251" s="204"/>
      <c r="P251" s="216"/>
      <c r="Q251" s="200"/>
      <c r="R251" s="200"/>
      <c r="S251" s="217">
        <v>8</v>
      </c>
      <c r="T251" s="216"/>
      <c r="U251" s="200"/>
      <c r="V251" s="200"/>
      <c r="W251" s="217">
        <v>10</v>
      </c>
      <c r="X251" s="259"/>
      <c r="Y251" s="214"/>
      <c r="Z251" s="296"/>
      <c r="AA251" s="260"/>
    </row>
    <row r="252" spans="1:27" ht="36" customHeight="1" thickBot="1" x14ac:dyDescent="0.3">
      <c r="A252" s="134">
        <v>16</v>
      </c>
      <c r="B252" s="394" t="s">
        <v>64</v>
      </c>
      <c r="C252" s="395"/>
      <c r="D252" s="193"/>
      <c r="E252" s="194"/>
      <c r="F252" s="195">
        <v>20</v>
      </c>
      <c r="G252" s="229"/>
      <c r="H252" s="203"/>
      <c r="I252" s="203"/>
      <c r="J252" s="203"/>
      <c r="K252" s="203"/>
      <c r="L252" s="137"/>
      <c r="M252" s="263"/>
      <c r="N252" s="264"/>
      <c r="O252" s="265"/>
      <c r="P252" s="266"/>
      <c r="Q252" s="267"/>
      <c r="R252" s="267"/>
      <c r="S252" s="268"/>
      <c r="T252" s="462" t="s">
        <v>65</v>
      </c>
      <c r="U252" s="463"/>
      <c r="V252" s="463"/>
      <c r="W252" s="464"/>
      <c r="X252" s="291"/>
      <c r="Y252" s="298"/>
      <c r="Z252" s="297"/>
      <c r="AA252" s="292"/>
    </row>
    <row r="253" spans="1:27" ht="18" customHeight="1" thickTop="1" x14ac:dyDescent="0.25">
      <c r="A253" s="233"/>
      <c r="B253" s="396" t="s">
        <v>17</v>
      </c>
      <c r="C253" s="397"/>
      <c r="D253" s="400">
        <f t="shared" ref="D253:AA253" si="24">SUM(D237:D252)</f>
        <v>4</v>
      </c>
      <c r="E253" s="390">
        <f t="shared" si="24"/>
        <v>27</v>
      </c>
      <c r="F253" s="371">
        <f t="shared" si="24"/>
        <v>60</v>
      </c>
      <c r="G253" s="402">
        <f t="shared" si="24"/>
        <v>306</v>
      </c>
      <c r="H253" s="390">
        <f t="shared" si="24"/>
        <v>152</v>
      </c>
      <c r="I253" s="390">
        <f t="shared" si="24"/>
        <v>0</v>
      </c>
      <c r="J253" s="390">
        <f t="shared" si="24"/>
        <v>24</v>
      </c>
      <c r="K253" s="371">
        <f t="shared" si="24"/>
        <v>130</v>
      </c>
      <c r="L253" s="234">
        <f t="shared" si="24"/>
        <v>0</v>
      </c>
      <c r="M253" s="235">
        <f t="shared" si="24"/>
        <v>0</v>
      </c>
      <c r="N253" s="235">
        <f t="shared" si="24"/>
        <v>0</v>
      </c>
      <c r="O253" s="236">
        <f t="shared" si="24"/>
        <v>0</v>
      </c>
      <c r="P253" s="234">
        <f t="shared" si="24"/>
        <v>120</v>
      </c>
      <c r="Q253" s="235">
        <f t="shared" si="24"/>
        <v>0</v>
      </c>
      <c r="R253" s="235">
        <f t="shared" si="24"/>
        <v>24</v>
      </c>
      <c r="S253" s="237">
        <f t="shared" si="24"/>
        <v>88</v>
      </c>
      <c r="T253" s="238">
        <f t="shared" si="24"/>
        <v>32</v>
      </c>
      <c r="U253" s="235">
        <f t="shared" si="24"/>
        <v>0</v>
      </c>
      <c r="V253" s="235">
        <f t="shared" si="24"/>
        <v>0</v>
      </c>
      <c r="W253" s="236">
        <f t="shared" si="24"/>
        <v>42</v>
      </c>
      <c r="X253" s="234">
        <f t="shared" si="24"/>
        <v>0</v>
      </c>
      <c r="Y253" s="235">
        <f t="shared" si="24"/>
        <v>0</v>
      </c>
      <c r="Z253" s="235">
        <f t="shared" si="24"/>
        <v>0</v>
      </c>
      <c r="AA253" s="237">
        <f t="shared" si="24"/>
        <v>0</v>
      </c>
    </row>
    <row r="254" spans="1:27" ht="18" customHeight="1" thickBot="1" x14ac:dyDescent="0.3">
      <c r="A254" s="240"/>
      <c r="B254" s="398"/>
      <c r="C254" s="399"/>
      <c r="D254" s="401"/>
      <c r="E254" s="391"/>
      <c r="F254" s="372"/>
      <c r="G254" s="403"/>
      <c r="H254" s="391"/>
      <c r="I254" s="391"/>
      <c r="J254" s="391"/>
      <c r="K254" s="372"/>
      <c r="L254" s="368">
        <f>SUM(L253:O253)</f>
        <v>0</v>
      </c>
      <c r="M254" s="369"/>
      <c r="N254" s="369"/>
      <c r="O254" s="370"/>
      <c r="P254" s="368">
        <f>SUM(P253:S253)</f>
        <v>232</v>
      </c>
      <c r="Q254" s="369"/>
      <c r="R254" s="369"/>
      <c r="S254" s="370"/>
      <c r="T254" s="368">
        <f>SUM(T253:W253)</f>
        <v>74</v>
      </c>
      <c r="U254" s="369"/>
      <c r="V254" s="369"/>
      <c r="W254" s="370"/>
      <c r="X254" s="368">
        <f>SUM(X253:AA253)</f>
        <v>0</v>
      </c>
      <c r="Y254" s="369"/>
      <c r="Z254" s="369"/>
      <c r="AA254" s="370"/>
    </row>
    <row r="255" spans="1:27" ht="18" customHeight="1" x14ac:dyDescent="0.25">
      <c r="A255" s="375" t="s">
        <v>62</v>
      </c>
      <c r="B255" s="376"/>
      <c r="C255" s="377"/>
      <c r="D255" s="378" t="s">
        <v>7</v>
      </c>
      <c r="E255" s="381" t="s">
        <v>8</v>
      </c>
      <c r="F255" s="383" t="s">
        <v>39</v>
      </c>
      <c r="G255" s="386" t="s">
        <v>5</v>
      </c>
      <c r="H255" s="389" t="s">
        <v>9</v>
      </c>
      <c r="I255" s="389" t="s">
        <v>10</v>
      </c>
      <c r="J255" s="389" t="s">
        <v>11</v>
      </c>
      <c r="K255" s="373" t="s">
        <v>35</v>
      </c>
      <c r="L255" s="334" t="s">
        <v>43</v>
      </c>
      <c r="M255" s="332"/>
      <c r="N255" s="332"/>
      <c r="O255" s="333"/>
      <c r="P255" s="334" t="s">
        <v>44</v>
      </c>
      <c r="Q255" s="332"/>
      <c r="R255" s="332"/>
      <c r="S255" s="335"/>
      <c r="T255" s="331" t="s">
        <v>45</v>
      </c>
      <c r="U255" s="332"/>
      <c r="V255" s="332"/>
      <c r="W255" s="333"/>
      <c r="X255" s="334" t="s">
        <v>46</v>
      </c>
      <c r="Y255" s="332"/>
      <c r="Z255" s="332"/>
      <c r="AA255" s="335"/>
    </row>
    <row r="256" spans="1:27" ht="18" customHeight="1" x14ac:dyDescent="0.25">
      <c r="A256" s="375"/>
      <c r="B256" s="376"/>
      <c r="C256" s="377"/>
      <c r="D256" s="379"/>
      <c r="E256" s="381"/>
      <c r="F256" s="384"/>
      <c r="G256" s="387"/>
      <c r="H256" s="389"/>
      <c r="I256" s="389"/>
      <c r="J256" s="389"/>
      <c r="K256" s="373"/>
      <c r="L256" s="336" t="s">
        <v>9</v>
      </c>
      <c r="M256" s="311" t="s">
        <v>10</v>
      </c>
      <c r="N256" s="338" t="s">
        <v>11</v>
      </c>
      <c r="O256" s="153" t="s">
        <v>47</v>
      </c>
      <c r="P256" s="336" t="s">
        <v>9</v>
      </c>
      <c r="Q256" s="311" t="s">
        <v>10</v>
      </c>
      <c r="R256" s="338" t="s">
        <v>11</v>
      </c>
      <c r="S256" s="153" t="s">
        <v>47</v>
      </c>
      <c r="T256" s="336" t="s">
        <v>9</v>
      </c>
      <c r="U256" s="311" t="s">
        <v>10</v>
      </c>
      <c r="V256" s="338" t="s">
        <v>11</v>
      </c>
      <c r="W256" s="153" t="s">
        <v>47</v>
      </c>
      <c r="X256" s="336" t="s">
        <v>9</v>
      </c>
      <c r="Y256" s="311" t="s">
        <v>10</v>
      </c>
      <c r="Z256" s="338" t="s">
        <v>11</v>
      </c>
      <c r="AA256" s="153" t="s">
        <v>47</v>
      </c>
    </row>
    <row r="257" spans="1:29" ht="18" customHeight="1" thickBot="1" x14ac:dyDescent="0.3">
      <c r="A257" s="375"/>
      <c r="B257" s="376"/>
      <c r="C257" s="377"/>
      <c r="D257" s="380"/>
      <c r="E257" s="382"/>
      <c r="F257" s="385"/>
      <c r="G257" s="388"/>
      <c r="H257" s="312"/>
      <c r="I257" s="312"/>
      <c r="J257" s="312"/>
      <c r="K257" s="374"/>
      <c r="L257" s="337"/>
      <c r="M257" s="312"/>
      <c r="N257" s="339"/>
      <c r="O257" s="119" t="s">
        <v>23</v>
      </c>
      <c r="P257" s="337"/>
      <c r="Q257" s="312"/>
      <c r="R257" s="339"/>
      <c r="S257" s="119" t="s">
        <v>23</v>
      </c>
      <c r="T257" s="337"/>
      <c r="U257" s="312"/>
      <c r="V257" s="339"/>
      <c r="W257" s="119" t="s">
        <v>23</v>
      </c>
      <c r="X257" s="337"/>
      <c r="Y257" s="312"/>
      <c r="Z257" s="339"/>
      <c r="AA257" s="119" t="s">
        <v>23</v>
      </c>
    </row>
    <row r="258" spans="1:29" ht="18" customHeight="1" x14ac:dyDescent="0.25">
      <c r="A258" s="375"/>
      <c r="B258" s="376"/>
      <c r="C258" s="377"/>
      <c r="D258" s="357">
        <f>SUM(D40,D90,D253)</f>
        <v>6</v>
      </c>
      <c r="E258" s="359">
        <f>SUM(E95,E253)</f>
        <v>46</v>
      </c>
      <c r="F258" s="361">
        <f t="shared" ref="F258:K258" si="25">SUM(F40,F90,F253)</f>
        <v>90</v>
      </c>
      <c r="G258" s="363">
        <f t="shared" si="25"/>
        <v>574</v>
      </c>
      <c r="H258" s="363">
        <f t="shared" si="25"/>
        <v>274</v>
      </c>
      <c r="I258" s="363">
        <f t="shared" si="25"/>
        <v>10</v>
      </c>
      <c r="J258" s="363">
        <f t="shared" si="25"/>
        <v>52</v>
      </c>
      <c r="K258" s="363">
        <f t="shared" si="25"/>
        <v>238</v>
      </c>
      <c r="L258" s="154">
        <f>L205</f>
        <v>122</v>
      </c>
      <c r="M258" s="155">
        <f t="shared" ref="M258:O258" si="26">M205</f>
        <v>10</v>
      </c>
      <c r="N258" s="155">
        <f t="shared" si="26"/>
        <v>28</v>
      </c>
      <c r="O258" s="156">
        <f t="shared" si="26"/>
        <v>108</v>
      </c>
      <c r="P258" s="154">
        <f t="shared" ref="P258:AA258" si="27">SUM(P199,P253)</f>
        <v>120</v>
      </c>
      <c r="Q258" s="155">
        <f t="shared" si="27"/>
        <v>0</v>
      </c>
      <c r="R258" s="155">
        <f t="shared" si="27"/>
        <v>24</v>
      </c>
      <c r="S258" s="156">
        <f t="shared" si="27"/>
        <v>88</v>
      </c>
      <c r="T258" s="158">
        <f t="shared" si="27"/>
        <v>32</v>
      </c>
      <c r="U258" s="155">
        <f t="shared" si="27"/>
        <v>0</v>
      </c>
      <c r="V258" s="155">
        <f t="shared" si="27"/>
        <v>0</v>
      </c>
      <c r="W258" s="157">
        <f t="shared" si="27"/>
        <v>42</v>
      </c>
      <c r="X258" s="154">
        <f t="shared" si="27"/>
        <v>0</v>
      </c>
      <c r="Y258" s="155">
        <f t="shared" si="27"/>
        <v>0</v>
      </c>
      <c r="Z258" s="155">
        <f t="shared" si="27"/>
        <v>0</v>
      </c>
      <c r="AA258" s="156">
        <f t="shared" si="27"/>
        <v>0</v>
      </c>
      <c r="AC258" s="295" t="s">
        <v>40</v>
      </c>
    </row>
    <row r="259" spans="1:29" ht="18" customHeight="1" thickBot="1" x14ac:dyDescent="0.3">
      <c r="A259" s="375"/>
      <c r="B259" s="376"/>
      <c r="C259" s="377"/>
      <c r="D259" s="358"/>
      <c r="E259" s="360"/>
      <c r="F259" s="362"/>
      <c r="G259" s="364"/>
      <c r="H259" s="364"/>
      <c r="I259" s="364"/>
      <c r="J259" s="364"/>
      <c r="K259" s="364"/>
      <c r="L259" s="365">
        <f>SUM(L258:O258)</f>
        <v>268</v>
      </c>
      <c r="M259" s="366"/>
      <c r="N259" s="366"/>
      <c r="O259" s="367"/>
      <c r="P259" s="365">
        <f>SUM(P258:S258)</f>
        <v>232</v>
      </c>
      <c r="Q259" s="366"/>
      <c r="R259" s="366"/>
      <c r="S259" s="367"/>
      <c r="T259" s="365">
        <f>SUM(T258:W258)</f>
        <v>74</v>
      </c>
      <c r="U259" s="366"/>
      <c r="V259" s="366"/>
      <c r="W259" s="367"/>
      <c r="X259" s="365">
        <f>SUM(X258:AA258)</f>
        <v>0</v>
      </c>
      <c r="Y259" s="366"/>
      <c r="Z259" s="366"/>
      <c r="AA259" s="367"/>
      <c r="AC259" s="295">
        <f>SUM(L259:AA259)</f>
        <v>574</v>
      </c>
    </row>
    <row r="260" spans="1:29" ht="18" customHeight="1" x14ac:dyDescent="0.25">
      <c r="A260" s="375"/>
      <c r="B260" s="376"/>
      <c r="C260" s="377"/>
      <c r="D260" s="340" t="s">
        <v>18</v>
      </c>
      <c r="E260" s="341"/>
      <c r="F260" s="342"/>
      <c r="G260" s="333" t="s">
        <v>19</v>
      </c>
      <c r="H260" s="349"/>
      <c r="I260" s="349"/>
      <c r="J260" s="349"/>
      <c r="K260" s="350"/>
      <c r="L260" s="351">
        <f>L207</f>
        <v>2</v>
      </c>
      <c r="M260" s="352"/>
      <c r="N260" s="352"/>
      <c r="O260" s="353"/>
      <c r="P260" s="351">
        <v>4</v>
      </c>
      <c r="Q260" s="352"/>
      <c r="R260" s="352"/>
      <c r="S260" s="353"/>
      <c r="T260" s="351">
        <v>0</v>
      </c>
      <c r="U260" s="352"/>
      <c r="V260" s="352"/>
      <c r="W260" s="353"/>
      <c r="X260" s="354"/>
      <c r="Y260" s="355"/>
      <c r="Z260" s="355"/>
      <c r="AA260" s="356"/>
      <c r="AC260" s="295">
        <f>SUM(L260:AA260)</f>
        <v>6</v>
      </c>
    </row>
    <row r="261" spans="1:29" ht="18" customHeight="1" x14ac:dyDescent="0.25">
      <c r="A261" s="375"/>
      <c r="B261" s="376"/>
      <c r="C261" s="377"/>
      <c r="D261" s="343"/>
      <c r="E261" s="344"/>
      <c r="F261" s="345"/>
      <c r="G261" s="322" t="s">
        <v>20</v>
      </c>
      <c r="H261" s="323"/>
      <c r="I261" s="323"/>
      <c r="J261" s="323"/>
      <c r="K261" s="324"/>
      <c r="L261" s="316">
        <f>L208</f>
        <v>17</v>
      </c>
      <c r="M261" s="317"/>
      <c r="N261" s="317"/>
      <c r="O261" s="318"/>
      <c r="P261" s="316">
        <v>15</v>
      </c>
      <c r="Q261" s="317"/>
      <c r="R261" s="317"/>
      <c r="S261" s="318"/>
      <c r="T261" s="316">
        <v>9</v>
      </c>
      <c r="U261" s="317"/>
      <c r="V261" s="317"/>
      <c r="W261" s="318"/>
      <c r="X261" s="319"/>
      <c r="Y261" s="320"/>
      <c r="Z261" s="320"/>
      <c r="AA261" s="321"/>
      <c r="AC261" s="295">
        <f>SUM(L261:AA261)</f>
        <v>41</v>
      </c>
    </row>
    <row r="262" spans="1:29" ht="18" customHeight="1" thickBot="1" x14ac:dyDescent="0.3">
      <c r="A262" s="375"/>
      <c r="B262" s="376"/>
      <c r="C262" s="377"/>
      <c r="D262" s="346"/>
      <c r="E262" s="347"/>
      <c r="F262" s="348"/>
      <c r="G262" s="322" t="s">
        <v>39</v>
      </c>
      <c r="H262" s="323"/>
      <c r="I262" s="323"/>
      <c r="J262" s="323"/>
      <c r="K262" s="324"/>
      <c r="L262" s="325">
        <f>L209</f>
        <v>30</v>
      </c>
      <c r="M262" s="326"/>
      <c r="N262" s="326"/>
      <c r="O262" s="327"/>
      <c r="P262" s="325">
        <v>30</v>
      </c>
      <c r="Q262" s="326"/>
      <c r="R262" s="326"/>
      <c r="S262" s="327"/>
      <c r="T262" s="325">
        <v>30</v>
      </c>
      <c r="U262" s="326"/>
      <c r="V262" s="326"/>
      <c r="W262" s="327"/>
      <c r="X262" s="328"/>
      <c r="Y262" s="329"/>
      <c r="Z262" s="329"/>
      <c r="AA262" s="330"/>
      <c r="AC262" s="295">
        <f>SUM(L262:AA262)</f>
        <v>90</v>
      </c>
    </row>
    <row r="263" spans="1:29" ht="18" customHeight="1" x14ac:dyDescent="0.25">
      <c r="A263" s="105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5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59"/>
    </row>
    <row r="264" spans="1:29" ht="18" customHeight="1" x14ac:dyDescent="0.25">
      <c r="A264" s="160" t="s">
        <v>21</v>
      </c>
      <c r="B264" s="301"/>
      <c r="C264" s="301"/>
      <c r="D264" s="301"/>
      <c r="E264" s="301"/>
      <c r="F264" s="301"/>
      <c r="G264" s="301"/>
      <c r="H264" s="301"/>
      <c r="I264" s="301"/>
      <c r="J264" s="301"/>
      <c r="K264" s="301"/>
      <c r="L264" s="301"/>
      <c r="M264" s="301"/>
      <c r="N264" s="301"/>
      <c r="O264" s="301"/>
      <c r="P264" s="161"/>
      <c r="Q264" s="109" t="s">
        <v>300</v>
      </c>
      <c r="R264" s="304"/>
      <c r="S264" s="303"/>
      <c r="T264" s="303"/>
      <c r="U264" s="303"/>
      <c r="V264" s="303"/>
      <c r="W264" s="303"/>
      <c r="X264" s="305"/>
      <c r="Y264" s="306"/>
      <c r="Z264" s="303"/>
      <c r="AA264" s="162"/>
    </row>
    <row r="265" spans="1:29" ht="18" customHeight="1" x14ac:dyDescent="0.25">
      <c r="A265" s="161"/>
      <c r="B265" s="300" t="s">
        <v>102</v>
      </c>
      <c r="C265" s="303"/>
      <c r="D265" s="303"/>
      <c r="E265" s="303"/>
      <c r="F265" s="303"/>
      <c r="G265" s="303"/>
      <c r="H265" s="303"/>
      <c r="I265" s="303"/>
      <c r="J265" s="303"/>
      <c r="K265" s="303"/>
      <c r="L265" s="303"/>
      <c r="M265" s="303"/>
      <c r="N265" s="303"/>
      <c r="O265" s="303"/>
      <c r="P265" s="164"/>
      <c r="Q265" s="307" t="s">
        <v>22</v>
      </c>
      <c r="R265" s="304"/>
      <c r="S265" s="299"/>
      <c r="T265" s="299"/>
      <c r="U265" s="299"/>
      <c r="V265" s="299"/>
      <c r="W265" s="299"/>
      <c r="X265" s="299"/>
      <c r="Y265" s="299"/>
      <c r="Z265" s="299"/>
      <c r="AA265" s="166"/>
    </row>
    <row r="266" spans="1:29" ht="18" customHeight="1" x14ac:dyDescent="0.25">
      <c r="A266" s="241"/>
      <c r="B266" s="300" t="s">
        <v>103</v>
      </c>
      <c r="C266" s="303"/>
      <c r="D266" s="303"/>
      <c r="E266" s="303"/>
      <c r="F266" s="303"/>
      <c r="G266" s="303"/>
      <c r="H266" s="303"/>
      <c r="I266" s="303"/>
      <c r="J266" s="303"/>
      <c r="K266" s="303"/>
      <c r="L266" s="303"/>
      <c r="M266" s="303"/>
      <c r="N266" s="303"/>
      <c r="O266" s="303"/>
      <c r="P266" s="164"/>
      <c r="Q266" s="301" t="s">
        <v>9</v>
      </c>
      <c r="R266" s="308" t="s">
        <v>49</v>
      </c>
      <c r="S266" s="299"/>
      <c r="T266" s="299"/>
      <c r="U266" s="299"/>
      <c r="V266" s="299"/>
      <c r="W266" s="299"/>
      <c r="X266" s="299"/>
      <c r="Y266" s="299"/>
      <c r="Z266" s="299"/>
      <c r="AA266" s="166"/>
    </row>
    <row r="267" spans="1:29" ht="18" customHeight="1" x14ac:dyDescent="0.25">
      <c r="A267" s="241"/>
      <c r="B267" s="310" t="s">
        <v>296</v>
      </c>
      <c r="C267" s="301"/>
      <c r="D267" s="301"/>
      <c r="E267" s="301"/>
      <c r="F267" s="301"/>
      <c r="G267" s="301"/>
      <c r="H267" s="301"/>
      <c r="I267" s="301"/>
      <c r="J267" s="301"/>
      <c r="K267" s="301"/>
      <c r="L267" s="301"/>
      <c r="M267" s="301"/>
      <c r="N267" s="301"/>
      <c r="O267" s="301"/>
      <c r="P267" s="164"/>
      <c r="Q267" s="301" t="s">
        <v>10</v>
      </c>
      <c r="R267" s="308" t="s">
        <v>50</v>
      </c>
      <c r="S267" s="299"/>
      <c r="T267" s="299"/>
      <c r="U267" s="301"/>
      <c r="V267" s="299"/>
      <c r="W267" s="299"/>
      <c r="X267" s="299"/>
      <c r="Y267" s="299"/>
      <c r="Z267" s="299"/>
      <c r="AA267" s="166"/>
    </row>
    <row r="268" spans="1:29" ht="18" customHeight="1" x14ac:dyDescent="0.25">
      <c r="A268" s="241"/>
      <c r="B268" s="300" t="s">
        <v>273</v>
      </c>
      <c r="C268" s="301"/>
      <c r="D268" s="301"/>
      <c r="E268" s="301"/>
      <c r="F268" s="301"/>
      <c r="G268" s="301"/>
      <c r="H268" s="301"/>
      <c r="I268" s="301"/>
      <c r="J268" s="301"/>
      <c r="K268" s="301"/>
      <c r="L268" s="301"/>
      <c r="M268" s="301"/>
      <c r="N268" s="301"/>
      <c r="O268" s="301"/>
      <c r="P268" s="164"/>
      <c r="Q268" s="301" t="s">
        <v>11</v>
      </c>
      <c r="R268" s="308" t="s">
        <v>51</v>
      </c>
      <c r="S268" s="299"/>
      <c r="T268" s="299"/>
      <c r="U268" s="299"/>
      <c r="V268" s="299"/>
      <c r="W268" s="299"/>
      <c r="X268" s="299"/>
      <c r="Y268" s="299"/>
      <c r="Z268" s="299"/>
      <c r="AA268" s="166"/>
    </row>
    <row r="269" spans="1:29" ht="18" customHeight="1" x14ac:dyDescent="0.25">
      <c r="A269" s="241"/>
      <c r="B269" s="300" t="s">
        <v>297</v>
      </c>
      <c r="C269" s="301"/>
      <c r="D269" s="301"/>
      <c r="E269" s="301"/>
      <c r="F269" s="301"/>
      <c r="G269" s="301"/>
      <c r="H269" s="301"/>
      <c r="I269" s="301"/>
      <c r="J269" s="301"/>
      <c r="K269" s="301"/>
      <c r="L269" s="301"/>
      <c r="M269" s="301"/>
      <c r="N269" s="301"/>
      <c r="O269" s="301"/>
      <c r="P269" s="164"/>
      <c r="Q269" s="301" t="s">
        <v>47</v>
      </c>
      <c r="R269" s="308" t="s">
        <v>52</v>
      </c>
      <c r="S269" s="299"/>
      <c r="T269" s="299"/>
      <c r="U269" s="299"/>
      <c r="V269" s="299"/>
      <c r="W269" s="299"/>
      <c r="X269" s="299"/>
      <c r="Y269" s="299"/>
      <c r="Z269" s="299"/>
      <c r="AA269" s="166"/>
    </row>
    <row r="270" spans="1:29" ht="18" customHeight="1" x14ac:dyDescent="0.25">
      <c r="A270" s="241"/>
      <c r="B270" s="300" t="s">
        <v>274</v>
      </c>
      <c r="C270" s="301"/>
      <c r="D270" s="301"/>
      <c r="E270" s="301"/>
      <c r="F270" s="301"/>
      <c r="G270" s="301"/>
      <c r="H270" s="301"/>
      <c r="I270" s="301"/>
      <c r="J270" s="301"/>
      <c r="K270" s="301"/>
      <c r="L270" s="301"/>
      <c r="M270" s="301"/>
      <c r="N270" s="301"/>
      <c r="O270" s="301"/>
      <c r="P270" s="164"/>
      <c r="Q270" s="301" t="s">
        <v>23</v>
      </c>
      <c r="R270" s="308" t="s">
        <v>53</v>
      </c>
      <c r="S270" s="299"/>
      <c r="T270" s="299"/>
      <c r="U270" s="299"/>
      <c r="V270" s="301"/>
      <c r="W270" s="301"/>
      <c r="X270" s="301"/>
      <c r="Y270" s="301"/>
      <c r="Z270" s="299"/>
      <c r="AA270" s="166"/>
    </row>
    <row r="271" spans="1:29" ht="18" customHeight="1" x14ac:dyDescent="0.25">
      <c r="A271" s="241"/>
      <c r="B271" s="300" t="s">
        <v>298</v>
      </c>
      <c r="C271" s="301"/>
      <c r="D271" s="301"/>
      <c r="E271" s="301"/>
      <c r="F271" s="301"/>
      <c r="G271" s="301"/>
      <c r="H271" s="301"/>
      <c r="I271" s="301"/>
      <c r="J271" s="301"/>
      <c r="K271" s="301"/>
      <c r="L271" s="301"/>
      <c r="M271" s="301"/>
      <c r="N271" s="301"/>
      <c r="O271" s="301"/>
      <c r="P271" s="164"/>
      <c r="Q271" s="301" t="s">
        <v>54</v>
      </c>
      <c r="R271" s="308" t="s">
        <v>55</v>
      </c>
      <c r="S271" s="299"/>
      <c r="T271" s="299"/>
      <c r="U271" s="299"/>
      <c r="V271" s="299"/>
      <c r="W271" s="299"/>
      <c r="X271" s="299"/>
      <c r="Y271" s="299"/>
      <c r="Z271" s="299"/>
      <c r="AA271" s="166"/>
    </row>
    <row r="272" spans="1:29" ht="18" customHeight="1" x14ac:dyDescent="0.25">
      <c r="A272" s="241"/>
      <c r="B272" s="302" t="s">
        <v>104</v>
      </c>
      <c r="C272" s="301"/>
      <c r="D272" s="301"/>
      <c r="E272" s="301"/>
      <c r="F272" s="301"/>
      <c r="G272" s="301"/>
      <c r="H272" s="301"/>
      <c r="I272" s="301"/>
      <c r="J272" s="301"/>
      <c r="K272" s="301"/>
      <c r="L272" s="301"/>
      <c r="M272" s="301"/>
      <c r="N272" s="301"/>
      <c r="O272" s="301"/>
      <c r="P272" s="164"/>
      <c r="Q272" s="172"/>
      <c r="R272" s="309" t="s">
        <v>24</v>
      </c>
      <c r="S272" s="301" t="s">
        <v>25</v>
      </c>
      <c r="T272" s="299"/>
      <c r="U272" s="299"/>
      <c r="V272" s="299"/>
      <c r="W272" s="299"/>
      <c r="X272" s="299"/>
      <c r="Y272" s="299"/>
      <c r="Z272" s="299"/>
      <c r="AA272" s="166"/>
    </row>
    <row r="273" spans="1:27" ht="18" customHeight="1" thickBot="1" x14ac:dyDescent="0.3">
      <c r="A273" s="429"/>
      <c r="B273" s="347"/>
      <c r="C273" s="347"/>
      <c r="D273" s="347"/>
      <c r="E273" s="347"/>
      <c r="F273" s="347"/>
      <c r="G273" s="347"/>
      <c r="H273" s="347"/>
      <c r="I273" s="347"/>
      <c r="J273" s="347"/>
      <c r="K273" s="347"/>
      <c r="L273" s="347"/>
      <c r="M273" s="347"/>
      <c r="N273" s="347"/>
      <c r="O273" s="347"/>
      <c r="P273" s="313" t="s">
        <v>152</v>
      </c>
      <c r="Q273" s="314"/>
      <c r="R273" s="314"/>
      <c r="S273" s="314"/>
      <c r="T273" s="314"/>
      <c r="U273" s="314"/>
      <c r="V273" s="314"/>
      <c r="W273" s="314"/>
      <c r="X273" s="314"/>
      <c r="Y273" s="314"/>
      <c r="Z273" s="314"/>
      <c r="AA273" s="315"/>
    </row>
    <row r="274" spans="1:27" ht="18" customHeight="1" x14ac:dyDescent="0.25">
      <c r="A274" s="105"/>
      <c r="B274" s="106"/>
      <c r="C274" s="107"/>
      <c r="D274" s="447" t="str">
        <f>(D20)</f>
        <v>PLAN STUDIÓW NR VIII</v>
      </c>
      <c r="E274" s="448"/>
      <c r="F274" s="448"/>
      <c r="G274" s="448"/>
      <c r="H274" s="448"/>
      <c r="I274" s="448"/>
      <c r="J274" s="448"/>
      <c r="K274" s="448"/>
      <c r="L274" s="448"/>
      <c r="M274" s="448"/>
      <c r="N274" s="448"/>
      <c r="O274" s="448"/>
      <c r="P274" s="448"/>
      <c r="Q274" s="448"/>
      <c r="R274" s="448"/>
      <c r="S274" s="449"/>
      <c r="T274" s="453"/>
      <c r="U274" s="454"/>
      <c r="V274" s="454"/>
      <c r="W274" s="454"/>
      <c r="X274" s="454"/>
      <c r="Y274" s="454"/>
      <c r="Z274" s="454"/>
      <c r="AA274" s="455"/>
    </row>
    <row r="275" spans="1:27" ht="18" customHeight="1" x14ac:dyDescent="0.25">
      <c r="A275" s="456"/>
      <c r="B275" s="457"/>
      <c r="C275" s="458"/>
      <c r="D275" s="450"/>
      <c r="E275" s="451"/>
      <c r="F275" s="451"/>
      <c r="G275" s="451"/>
      <c r="H275" s="451"/>
      <c r="I275" s="451"/>
      <c r="J275" s="451"/>
      <c r="K275" s="451"/>
      <c r="L275" s="451"/>
      <c r="M275" s="451"/>
      <c r="N275" s="451"/>
      <c r="O275" s="451"/>
      <c r="P275" s="451"/>
      <c r="Q275" s="451"/>
      <c r="R275" s="451"/>
      <c r="S275" s="452"/>
      <c r="T275" s="459"/>
      <c r="U275" s="460"/>
      <c r="V275" s="460"/>
      <c r="W275" s="460"/>
      <c r="X275" s="460"/>
      <c r="Y275" s="460"/>
      <c r="Z275" s="460"/>
      <c r="AA275" s="461"/>
    </row>
    <row r="276" spans="1:27" ht="18" customHeight="1" x14ac:dyDescent="0.25">
      <c r="A276" s="445" t="str">
        <f>(A22)</f>
        <v>WYDZIAŁ BUDOWNICTWA ARCHITEKTURY I INŻYNIERII ŚRODOWISKA</v>
      </c>
      <c r="B276" s="344"/>
      <c r="C276" s="440"/>
      <c r="D276" s="450"/>
      <c r="E276" s="451"/>
      <c r="F276" s="451"/>
      <c r="G276" s="451"/>
      <c r="H276" s="451"/>
      <c r="I276" s="451"/>
      <c r="J276" s="451"/>
      <c r="K276" s="451"/>
      <c r="L276" s="451"/>
      <c r="M276" s="451"/>
      <c r="N276" s="451"/>
      <c r="O276" s="451"/>
      <c r="P276" s="451"/>
      <c r="Q276" s="451"/>
      <c r="R276" s="451"/>
      <c r="S276" s="452"/>
      <c r="T276" s="459"/>
      <c r="U276" s="460"/>
      <c r="V276" s="460"/>
      <c r="W276" s="460"/>
      <c r="X276" s="460"/>
      <c r="Y276" s="460"/>
      <c r="Z276" s="460"/>
      <c r="AA276" s="461"/>
    </row>
    <row r="277" spans="1:27" ht="18" customHeight="1" x14ac:dyDescent="0.25">
      <c r="A277" s="445"/>
      <c r="B277" s="344"/>
      <c r="C277" s="440"/>
      <c r="D277" s="94" t="s">
        <v>72</v>
      </c>
      <c r="E277" s="108"/>
      <c r="F277" s="108"/>
      <c r="G277" s="108"/>
      <c r="H277" s="95" t="str">
        <f>(H23)</f>
        <v>PROFIL OGÓLNOAKADEMICKI</v>
      </c>
      <c r="J277" s="96"/>
      <c r="K277" s="96"/>
      <c r="L277" s="96"/>
      <c r="M277" s="96"/>
      <c r="N277" s="96"/>
      <c r="O277" s="96"/>
      <c r="P277" s="109"/>
      <c r="Q277" s="109"/>
      <c r="R277" s="109"/>
      <c r="S277" s="110"/>
      <c r="T277" s="439"/>
      <c r="U277" s="344"/>
      <c r="V277" s="344"/>
      <c r="W277" s="344"/>
      <c r="X277" s="344"/>
      <c r="Y277" s="344"/>
      <c r="Z277" s="344"/>
      <c r="AA277" s="446"/>
    </row>
    <row r="278" spans="1:27" ht="18" customHeight="1" x14ac:dyDescent="0.25">
      <c r="A278" s="439"/>
      <c r="B278" s="344"/>
      <c r="C278" s="440"/>
      <c r="D278" s="94" t="s">
        <v>61</v>
      </c>
      <c r="E278" s="108"/>
      <c r="F278" s="108"/>
      <c r="G278" s="94"/>
      <c r="H278" s="96" t="str">
        <f>(H24)</f>
        <v>STUDIA DRUGIEGO STOPNIA (1,5-letnie)</v>
      </c>
      <c r="J278" s="96"/>
      <c r="K278" s="96"/>
      <c r="L278" s="96"/>
      <c r="M278" s="96"/>
      <c r="N278" s="96"/>
      <c r="O278" s="96"/>
      <c r="P278" s="109"/>
      <c r="Q278" s="109"/>
      <c r="R278" s="109"/>
      <c r="S278" s="110"/>
      <c r="T278" s="426"/>
      <c r="U278" s="427"/>
      <c r="V278" s="427"/>
      <c r="W278" s="427"/>
      <c r="X278" s="427"/>
      <c r="Y278" s="427"/>
      <c r="Z278" s="427"/>
      <c r="AA278" s="438"/>
    </row>
    <row r="279" spans="1:27" ht="18" customHeight="1" x14ac:dyDescent="0.25">
      <c r="A279" s="439" t="s">
        <v>59</v>
      </c>
      <c r="B279" s="344"/>
      <c r="C279" s="440"/>
      <c r="D279" s="94" t="s">
        <v>60</v>
      </c>
      <c r="E279" s="108"/>
      <c r="F279" s="108"/>
      <c r="G279" s="94"/>
      <c r="H279" s="96" t="str">
        <f>(H25)</f>
        <v xml:space="preserve">STUDIA NIESTACJONARNE </v>
      </c>
      <c r="J279" s="96"/>
      <c r="K279" s="96"/>
      <c r="L279" s="96"/>
      <c r="M279" s="96"/>
      <c r="N279" s="96"/>
      <c r="O279" s="96"/>
      <c r="P279" s="109"/>
      <c r="Q279" s="109"/>
      <c r="R279" s="109"/>
      <c r="S279" s="110"/>
      <c r="T279" s="426"/>
      <c r="U279" s="427"/>
      <c r="V279" s="427"/>
      <c r="W279" s="427"/>
      <c r="X279" s="427"/>
      <c r="Y279" s="427"/>
      <c r="Z279" s="427"/>
      <c r="AA279" s="438"/>
    </row>
    <row r="280" spans="1:27" ht="18" customHeight="1" x14ac:dyDescent="0.25">
      <c r="A280" s="426" t="s">
        <v>37</v>
      </c>
      <c r="B280" s="427"/>
      <c r="C280" s="428"/>
      <c r="D280" s="94" t="s">
        <v>0</v>
      </c>
      <c r="E280" s="94"/>
      <c r="F280" s="94"/>
      <c r="G280" s="94"/>
      <c r="H280" s="96" t="str">
        <f>(H26)</f>
        <v>BUDOWNICTWO</v>
      </c>
      <c r="J280" s="96"/>
      <c r="K280" s="96"/>
      <c r="L280" s="96"/>
      <c r="M280" s="96"/>
      <c r="N280" s="96"/>
      <c r="O280" s="96"/>
      <c r="P280" s="109"/>
      <c r="Q280" s="109"/>
      <c r="R280" s="109"/>
      <c r="S280" s="110"/>
      <c r="T280" s="426" t="s">
        <v>70</v>
      </c>
      <c r="U280" s="427"/>
      <c r="V280" s="427"/>
      <c r="W280" s="427"/>
      <c r="X280" s="427"/>
      <c r="Y280" s="427"/>
      <c r="Z280" s="427"/>
      <c r="AA280" s="438"/>
    </row>
    <row r="281" spans="1:27" ht="18" customHeight="1" x14ac:dyDescent="0.25">
      <c r="A281" s="439" t="s">
        <v>38</v>
      </c>
      <c r="B281" s="344"/>
      <c r="C281" s="440"/>
      <c r="D281" s="112" t="s">
        <v>1</v>
      </c>
      <c r="E281" s="94"/>
      <c r="F281" s="94"/>
      <c r="G281" s="94"/>
      <c r="H281" s="94" t="s">
        <v>100</v>
      </c>
      <c r="J281" s="109"/>
      <c r="K281" s="96"/>
      <c r="L281" s="96"/>
      <c r="M281" s="96"/>
      <c r="N281" s="96"/>
      <c r="O281" s="96"/>
      <c r="P281" s="109"/>
      <c r="Q281" s="109"/>
      <c r="R281" s="109"/>
      <c r="S281" s="110"/>
      <c r="T281" s="426" t="s">
        <v>71</v>
      </c>
      <c r="U281" s="427"/>
      <c r="V281" s="427"/>
      <c r="W281" s="427"/>
      <c r="X281" s="427"/>
      <c r="Y281" s="427"/>
      <c r="Z281" s="427"/>
      <c r="AA281" s="438"/>
    </row>
    <row r="282" spans="1:27" ht="18" customHeight="1" thickBot="1" x14ac:dyDescent="0.3">
      <c r="A282" s="113"/>
      <c r="B282" s="114"/>
      <c r="C282" s="115"/>
      <c r="D282" s="112"/>
      <c r="E282" s="94"/>
      <c r="F282" s="94"/>
      <c r="G282" s="94"/>
      <c r="H282" s="94"/>
      <c r="I282" s="116"/>
      <c r="J282" s="94"/>
      <c r="K282" s="116"/>
      <c r="L282" s="96"/>
      <c r="M282" s="96"/>
      <c r="N282" s="96"/>
      <c r="O282" s="96"/>
      <c r="P282" s="109"/>
      <c r="Q282" s="109"/>
      <c r="R282" s="109"/>
      <c r="S282" s="110"/>
      <c r="T282" s="441"/>
      <c r="U282" s="442"/>
      <c r="V282" s="442"/>
      <c r="W282" s="442"/>
      <c r="X282" s="442"/>
      <c r="Y282" s="442"/>
      <c r="Z282" s="442"/>
      <c r="AA282" s="443"/>
    </row>
    <row r="283" spans="1:27" ht="18" customHeight="1" thickBot="1" x14ac:dyDescent="0.3">
      <c r="A283" s="444"/>
      <c r="B283" s="444"/>
      <c r="C283" s="444"/>
      <c r="D283" s="444"/>
      <c r="E283" s="444"/>
      <c r="F283" s="444"/>
      <c r="G283" s="444"/>
      <c r="H283" s="444"/>
      <c r="I283" s="444"/>
      <c r="J283" s="444"/>
      <c r="K283" s="444"/>
      <c r="L283" s="444"/>
      <c r="M283" s="444"/>
      <c r="N283" s="444"/>
      <c r="O283" s="444"/>
      <c r="P283" s="444"/>
      <c r="Q283" s="444"/>
      <c r="R283" s="444"/>
      <c r="S283" s="444"/>
      <c r="T283" s="444"/>
      <c r="U283" s="444"/>
      <c r="V283" s="444"/>
      <c r="W283" s="444"/>
      <c r="X283" s="444"/>
      <c r="Y283" s="444"/>
      <c r="Z283" s="444"/>
      <c r="AA283" s="444"/>
    </row>
    <row r="284" spans="1:27" ht="18" customHeight="1" x14ac:dyDescent="0.25">
      <c r="A284" s="412" t="s">
        <v>41</v>
      </c>
      <c r="B284" s="415" t="s">
        <v>69</v>
      </c>
      <c r="C284" s="416"/>
      <c r="D284" s="421" t="s">
        <v>3</v>
      </c>
      <c r="E284" s="416"/>
      <c r="F284" s="422"/>
      <c r="G284" s="425" t="s">
        <v>4</v>
      </c>
      <c r="H284" s="349"/>
      <c r="I284" s="349"/>
      <c r="J284" s="349"/>
      <c r="K284" s="349"/>
      <c r="L284" s="425" t="s">
        <v>42</v>
      </c>
      <c r="M284" s="349"/>
      <c r="N284" s="349"/>
      <c r="O284" s="349"/>
      <c r="P284" s="349"/>
      <c r="Q284" s="349"/>
      <c r="R284" s="349"/>
      <c r="S284" s="349"/>
      <c r="T284" s="349"/>
      <c r="U284" s="349"/>
      <c r="V284" s="349"/>
      <c r="W284" s="349"/>
      <c r="X284" s="349"/>
      <c r="Y284" s="349"/>
      <c r="Z284" s="349"/>
      <c r="AA284" s="350"/>
    </row>
    <row r="285" spans="1:27" ht="18" customHeight="1" x14ac:dyDescent="0.25">
      <c r="A285" s="413"/>
      <c r="B285" s="417"/>
      <c r="C285" s="418"/>
      <c r="D285" s="423"/>
      <c r="E285" s="418"/>
      <c r="F285" s="424"/>
      <c r="G285" s="430" t="s">
        <v>5</v>
      </c>
      <c r="H285" s="389" t="s">
        <v>6</v>
      </c>
      <c r="I285" s="389"/>
      <c r="J285" s="389"/>
      <c r="K285" s="373"/>
      <c r="L285" s="431" t="s">
        <v>43</v>
      </c>
      <c r="M285" s="432"/>
      <c r="N285" s="432"/>
      <c r="O285" s="322"/>
      <c r="P285" s="431" t="s">
        <v>44</v>
      </c>
      <c r="Q285" s="432"/>
      <c r="R285" s="432"/>
      <c r="S285" s="433"/>
      <c r="T285" s="434" t="s">
        <v>45</v>
      </c>
      <c r="U285" s="432"/>
      <c r="V285" s="432"/>
      <c r="W285" s="322"/>
      <c r="X285" s="431" t="s">
        <v>46</v>
      </c>
      <c r="Y285" s="432"/>
      <c r="Z285" s="432"/>
      <c r="AA285" s="433"/>
    </row>
    <row r="286" spans="1:27" ht="18" customHeight="1" x14ac:dyDescent="0.25">
      <c r="A286" s="413"/>
      <c r="B286" s="417"/>
      <c r="C286" s="418"/>
      <c r="D286" s="435" t="s">
        <v>7</v>
      </c>
      <c r="E286" s="437" t="s">
        <v>8</v>
      </c>
      <c r="F286" s="383" t="s">
        <v>39</v>
      </c>
      <c r="G286" s="387"/>
      <c r="H286" s="389" t="s">
        <v>9</v>
      </c>
      <c r="I286" s="389" t="s">
        <v>10</v>
      </c>
      <c r="J286" s="389" t="s">
        <v>11</v>
      </c>
      <c r="K286" s="373" t="s">
        <v>35</v>
      </c>
      <c r="L286" s="409" t="s">
        <v>299</v>
      </c>
      <c r="M286" s="410"/>
      <c r="N286" s="410"/>
      <c r="O286" s="410"/>
      <c r="P286" s="410"/>
      <c r="Q286" s="410"/>
      <c r="R286" s="410"/>
      <c r="S286" s="410"/>
      <c r="T286" s="410"/>
      <c r="U286" s="410"/>
      <c r="V286" s="410"/>
      <c r="W286" s="410"/>
      <c r="X286" s="410"/>
      <c r="Y286" s="410"/>
      <c r="Z286" s="410"/>
      <c r="AA286" s="411"/>
    </row>
    <row r="287" spans="1:27" ht="18" customHeight="1" x14ac:dyDescent="0.25">
      <c r="A287" s="413"/>
      <c r="B287" s="417"/>
      <c r="C287" s="418"/>
      <c r="D287" s="435"/>
      <c r="E287" s="381"/>
      <c r="F287" s="384"/>
      <c r="G287" s="387"/>
      <c r="H287" s="389"/>
      <c r="I287" s="389"/>
      <c r="J287" s="389"/>
      <c r="K287" s="373"/>
      <c r="L287" s="336" t="s">
        <v>9</v>
      </c>
      <c r="M287" s="311" t="s">
        <v>10</v>
      </c>
      <c r="N287" s="338" t="s">
        <v>11</v>
      </c>
      <c r="O287" s="118" t="s">
        <v>47</v>
      </c>
      <c r="P287" s="336" t="s">
        <v>9</v>
      </c>
      <c r="Q287" s="311" t="s">
        <v>10</v>
      </c>
      <c r="R287" s="338" t="s">
        <v>11</v>
      </c>
      <c r="S287" s="118" t="s">
        <v>47</v>
      </c>
      <c r="T287" s="336" t="s">
        <v>9</v>
      </c>
      <c r="U287" s="311" t="s">
        <v>10</v>
      </c>
      <c r="V287" s="338" t="s">
        <v>11</v>
      </c>
      <c r="W287" s="118" t="s">
        <v>47</v>
      </c>
      <c r="X287" s="336" t="s">
        <v>9</v>
      </c>
      <c r="Y287" s="311" t="s">
        <v>10</v>
      </c>
      <c r="Z287" s="338" t="s">
        <v>11</v>
      </c>
      <c r="AA287" s="118" t="s">
        <v>47</v>
      </c>
    </row>
    <row r="288" spans="1:27" ht="18" customHeight="1" thickBot="1" x14ac:dyDescent="0.3">
      <c r="A288" s="414"/>
      <c r="B288" s="419"/>
      <c r="C288" s="420"/>
      <c r="D288" s="436"/>
      <c r="E288" s="382"/>
      <c r="F288" s="385"/>
      <c r="G288" s="388"/>
      <c r="H288" s="312"/>
      <c r="I288" s="312"/>
      <c r="J288" s="312"/>
      <c r="K288" s="374"/>
      <c r="L288" s="337"/>
      <c r="M288" s="312"/>
      <c r="N288" s="339"/>
      <c r="O288" s="119" t="s">
        <v>23</v>
      </c>
      <c r="P288" s="337"/>
      <c r="Q288" s="312"/>
      <c r="R288" s="339"/>
      <c r="S288" s="119" t="s">
        <v>23</v>
      </c>
      <c r="T288" s="337"/>
      <c r="U288" s="312"/>
      <c r="V288" s="339"/>
      <c r="W288" s="119" t="s">
        <v>23</v>
      </c>
      <c r="X288" s="337"/>
      <c r="Y288" s="312"/>
      <c r="Z288" s="339"/>
      <c r="AA288" s="119" t="s">
        <v>23</v>
      </c>
    </row>
    <row r="289" spans="1:27" ht="18" customHeight="1" thickBot="1" x14ac:dyDescent="0.3">
      <c r="A289" s="120" t="s">
        <v>146</v>
      </c>
      <c r="B289" s="406" t="s">
        <v>36</v>
      </c>
      <c r="C289" s="406"/>
      <c r="D289" s="406"/>
      <c r="E289" s="406"/>
      <c r="F289" s="406"/>
      <c r="G289" s="406"/>
      <c r="H289" s="406"/>
      <c r="I289" s="406"/>
      <c r="J289" s="406"/>
      <c r="K289" s="406"/>
      <c r="L289" s="407"/>
      <c r="M289" s="407"/>
      <c r="N289" s="407"/>
      <c r="O289" s="407"/>
      <c r="P289" s="407"/>
      <c r="Q289" s="407"/>
      <c r="R289" s="407"/>
      <c r="S289" s="407"/>
      <c r="T289" s="407"/>
      <c r="U289" s="407"/>
      <c r="V289" s="407"/>
      <c r="W289" s="407"/>
      <c r="X289" s="407"/>
      <c r="Y289" s="407"/>
      <c r="Z289" s="407"/>
      <c r="AA289" s="408"/>
    </row>
    <row r="290" spans="1:27" ht="18" customHeight="1" x14ac:dyDescent="0.25">
      <c r="A290" s="121" t="s">
        <v>12</v>
      </c>
      <c r="B290" s="404" t="s">
        <v>79</v>
      </c>
      <c r="C290" s="405"/>
      <c r="D290" s="285">
        <v>1</v>
      </c>
      <c r="E290" s="286">
        <v>2</v>
      </c>
      <c r="F290" s="286">
        <v>4</v>
      </c>
      <c r="G290" s="185">
        <f t="shared" ref="G290:G305" si="28">SUM(H290:K290)</f>
        <v>32</v>
      </c>
      <c r="H290" s="287">
        <f>L290+P290+T290+X290</f>
        <v>16</v>
      </c>
      <c r="I290" s="287">
        <f>M290+Q290+U290+Y290</f>
        <v>8</v>
      </c>
      <c r="J290" s="287">
        <f t="shared" ref="J290:K305" si="29">N290+R290+V290+Z290</f>
        <v>0</v>
      </c>
      <c r="K290" s="287">
        <f t="shared" si="29"/>
        <v>8</v>
      </c>
      <c r="L290" s="189"/>
      <c r="M290" s="190"/>
      <c r="N290" s="190"/>
      <c r="O290" s="191"/>
      <c r="P290" s="288">
        <v>16</v>
      </c>
      <c r="Q290" s="248">
        <v>8</v>
      </c>
      <c r="R290" s="248"/>
      <c r="S290" s="195">
        <v>8</v>
      </c>
      <c r="T290" s="249"/>
      <c r="U290" s="248"/>
      <c r="V290" s="248"/>
      <c r="W290" s="195"/>
      <c r="X290" s="189"/>
      <c r="Y290" s="190"/>
      <c r="Z290" s="190"/>
      <c r="AA290" s="191"/>
    </row>
    <row r="291" spans="1:27" ht="18" customHeight="1" x14ac:dyDescent="0.25">
      <c r="A291" s="229" t="s">
        <v>13</v>
      </c>
      <c r="B291" s="392" t="s">
        <v>80</v>
      </c>
      <c r="C291" s="393"/>
      <c r="D291" s="286"/>
      <c r="E291" s="286">
        <v>2</v>
      </c>
      <c r="F291" s="286">
        <v>2</v>
      </c>
      <c r="G291" s="196">
        <f t="shared" si="28"/>
        <v>16</v>
      </c>
      <c r="H291" s="287">
        <f t="shared" ref="H291:I305" si="30">L291+P291+T291+X291</f>
        <v>8</v>
      </c>
      <c r="I291" s="287">
        <f t="shared" si="30"/>
        <v>0</v>
      </c>
      <c r="J291" s="287">
        <f t="shared" si="29"/>
        <v>0</v>
      </c>
      <c r="K291" s="287">
        <f t="shared" si="29"/>
        <v>8</v>
      </c>
      <c r="L291" s="202"/>
      <c r="M291" s="203"/>
      <c r="N291" s="203"/>
      <c r="O291" s="204"/>
      <c r="P291" s="249">
        <v>8</v>
      </c>
      <c r="Q291" s="200"/>
      <c r="R291" s="200"/>
      <c r="S291" s="217">
        <v>8</v>
      </c>
      <c r="T291" s="216"/>
      <c r="U291" s="200"/>
      <c r="V291" s="200"/>
      <c r="W291" s="217"/>
      <c r="X291" s="202"/>
      <c r="Y291" s="203"/>
      <c r="Z291" s="203"/>
      <c r="AA291" s="204"/>
    </row>
    <row r="292" spans="1:27" ht="18" customHeight="1" x14ac:dyDescent="0.25">
      <c r="A292" s="229" t="s">
        <v>14</v>
      </c>
      <c r="B292" s="392" t="s">
        <v>81</v>
      </c>
      <c r="C292" s="393"/>
      <c r="D292" s="286"/>
      <c r="E292" s="286">
        <v>1</v>
      </c>
      <c r="F292" s="286">
        <v>1</v>
      </c>
      <c r="G292" s="196">
        <f t="shared" si="28"/>
        <v>8</v>
      </c>
      <c r="H292" s="287">
        <f t="shared" si="30"/>
        <v>8</v>
      </c>
      <c r="I292" s="287">
        <f t="shared" si="30"/>
        <v>0</v>
      </c>
      <c r="J292" s="287">
        <f t="shared" si="29"/>
        <v>0</v>
      </c>
      <c r="K292" s="287">
        <f t="shared" si="29"/>
        <v>0</v>
      </c>
      <c r="L292" s="202"/>
      <c r="M292" s="203"/>
      <c r="N292" s="203"/>
      <c r="O292" s="204"/>
      <c r="P292" s="249">
        <v>8</v>
      </c>
      <c r="Q292" s="200"/>
      <c r="R292" s="200"/>
      <c r="S292" s="217"/>
      <c r="T292" s="278"/>
      <c r="U292" s="279"/>
      <c r="V292" s="279"/>
      <c r="W292" s="280"/>
      <c r="X292" s="202"/>
      <c r="Y292" s="203"/>
      <c r="Z292" s="203"/>
      <c r="AA292" s="204"/>
    </row>
    <row r="293" spans="1:27" ht="18" customHeight="1" x14ac:dyDescent="0.25">
      <c r="A293" s="229" t="s">
        <v>15</v>
      </c>
      <c r="B293" s="392" t="s">
        <v>82</v>
      </c>
      <c r="C293" s="393"/>
      <c r="D293" s="286">
        <v>1</v>
      </c>
      <c r="E293" s="286">
        <v>2</v>
      </c>
      <c r="F293" s="286">
        <v>5</v>
      </c>
      <c r="G293" s="196">
        <f t="shared" si="28"/>
        <v>32</v>
      </c>
      <c r="H293" s="287">
        <f t="shared" si="30"/>
        <v>16</v>
      </c>
      <c r="I293" s="287">
        <f t="shared" si="30"/>
        <v>0</v>
      </c>
      <c r="J293" s="287">
        <f t="shared" si="29"/>
        <v>8</v>
      </c>
      <c r="K293" s="287">
        <f t="shared" si="29"/>
        <v>8</v>
      </c>
      <c r="L293" s="202"/>
      <c r="M293" s="203"/>
      <c r="N293" s="203"/>
      <c r="O293" s="204"/>
      <c r="P293" s="289">
        <v>16</v>
      </c>
      <c r="Q293" s="279"/>
      <c r="R293" s="279">
        <v>8</v>
      </c>
      <c r="S293" s="280">
        <v>8</v>
      </c>
      <c r="T293" s="216"/>
      <c r="U293" s="200"/>
      <c r="V293" s="200"/>
      <c r="W293" s="217"/>
      <c r="X293" s="202"/>
      <c r="Y293" s="203"/>
      <c r="Z293" s="203"/>
      <c r="AA293" s="204"/>
    </row>
    <row r="294" spans="1:27" ht="18" customHeight="1" x14ac:dyDescent="0.25">
      <c r="A294" s="229" t="s">
        <v>16</v>
      </c>
      <c r="B294" s="392" t="s">
        <v>83</v>
      </c>
      <c r="C294" s="393"/>
      <c r="D294" s="286">
        <v>1</v>
      </c>
      <c r="E294" s="286">
        <v>2</v>
      </c>
      <c r="F294" s="286">
        <v>4</v>
      </c>
      <c r="G294" s="196">
        <f t="shared" si="28"/>
        <v>32</v>
      </c>
      <c r="H294" s="287">
        <f t="shared" si="30"/>
        <v>16</v>
      </c>
      <c r="I294" s="287">
        <f t="shared" si="30"/>
        <v>0</v>
      </c>
      <c r="J294" s="287">
        <f t="shared" si="29"/>
        <v>8</v>
      </c>
      <c r="K294" s="287">
        <f t="shared" si="29"/>
        <v>8</v>
      </c>
      <c r="L294" s="202"/>
      <c r="M294" s="203"/>
      <c r="N294" s="203"/>
      <c r="O294" s="204"/>
      <c r="P294" s="289">
        <v>16</v>
      </c>
      <c r="Q294" s="279"/>
      <c r="R294" s="279">
        <v>8</v>
      </c>
      <c r="S294" s="280">
        <v>8</v>
      </c>
      <c r="T294" s="278"/>
      <c r="U294" s="279"/>
      <c r="V294" s="279"/>
      <c r="W294" s="280"/>
      <c r="X294" s="202"/>
      <c r="Y294" s="203"/>
      <c r="Z294" s="203"/>
      <c r="AA294" s="204"/>
    </row>
    <row r="295" spans="1:27" ht="18" customHeight="1" x14ac:dyDescent="0.25">
      <c r="A295" s="229" t="s">
        <v>28</v>
      </c>
      <c r="B295" s="392" t="s">
        <v>84</v>
      </c>
      <c r="C295" s="393"/>
      <c r="D295" s="286"/>
      <c r="E295" s="286">
        <v>2</v>
      </c>
      <c r="F295" s="286">
        <v>2</v>
      </c>
      <c r="G295" s="196">
        <f t="shared" si="28"/>
        <v>16</v>
      </c>
      <c r="H295" s="287">
        <f t="shared" si="30"/>
        <v>8</v>
      </c>
      <c r="I295" s="287">
        <f t="shared" si="30"/>
        <v>0</v>
      </c>
      <c r="J295" s="287">
        <f t="shared" si="29"/>
        <v>8</v>
      </c>
      <c r="K295" s="287">
        <f t="shared" si="29"/>
        <v>0</v>
      </c>
      <c r="L295" s="202"/>
      <c r="M295" s="203"/>
      <c r="N295" s="203"/>
      <c r="O295" s="204"/>
      <c r="P295" s="282">
        <v>8</v>
      </c>
      <c r="Q295" s="279"/>
      <c r="R295" s="279">
        <v>8</v>
      </c>
      <c r="S295" s="280"/>
      <c r="T295" s="278"/>
      <c r="U295" s="279"/>
      <c r="V295" s="279"/>
      <c r="W295" s="280"/>
      <c r="X295" s="202"/>
      <c r="Y295" s="203"/>
      <c r="Z295" s="203"/>
      <c r="AA295" s="204"/>
    </row>
    <row r="296" spans="1:27" ht="18" customHeight="1" x14ac:dyDescent="0.25">
      <c r="A296" s="229" t="s">
        <v>29</v>
      </c>
      <c r="B296" s="392" t="s">
        <v>85</v>
      </c>
      <c r="C296" s="393"/>
      <c r="D296" s="286"/>
      <c r="E296" s="286">
        <v>3</v>
      </c>
      <c r="F296" s="286">
        <v>3</v>
      </c>
      <c r="G296" s="196">
        <f t="shared" si="28"/>
        <v>24</v>
      </c>
      <c r="H296" s="287">
        <f t="shared" si="30"/>
        <v>16</v>
      </c>
      <c r="I296" s="287">
        <f t="shared" si="30"/>
        <v>0</v>
      </c>
      <c r="J296" s="287">
        <f t="shared" si="29"/>
        <v>0</v>
      </c>
      <c r="K296" s="287">
        <f t="shared" si="29"/>
        <v>8</v>
      </c>
      <c r="L296" s="202"/>
      <c r="M296" s="203"/>
      <c r="N296" s="203"/>
      <c r="O296" s="204"/>
      <c r="P296" s="249">
        <v>8</v>
      </c>
      <c r="Q296" s="248"/>
      <c r="R296" s="248"/>
      <c r="S296" s="195"/>
      <c r="T296" s="278">
        <v>8</v>
      </c>
      <c r="U296" s="279"/>
      <c r="V296" s="279"/>
      <c r="W296" s="280">
        <v>8</v>
      </c>
      <c r="X296" s="202"/>
      <c r="Y296" s="203"/>
      <c r="Z296" s="203"/>
      <c r="AA296" s="204"/>
    </row>
    <row r="297" spans="1:27" ht="18" customHeight="1" x14ac:dyDescent="0.25">
      <c r="A297" s="229" t="s">
        <v>30</v>
      </c>
      <c r="B297" s="392" t="s">
        <v>86</v>
      </c>
      <c r="C297" s="393"/>
      <c r="D297" s="286"/>
      <c r="E297" s="286">
        <v>3</v>
      </c>
      <c r="F297" s="286">
        <v>4</v>
      </c>
      <c r="G297" s="196">
        <f t="shared" si="28"/>
        <v>32</v>
      </c>
      <c r="H297" s="287">
        <f t="shared" si="30"/>
        <v>16</v>
      </c>
      <c r="I297" s="287">
        <f t="shared" si="30"/>
        <v>0</v>
      </c>
      <c r="J297" s="287">
        <f t="shared" si="29"/>
        <v>8</v>
      </c>
      <c r="K297" s="287">
        <f t="shared" si="29"/>
        <v>8</v>
      </c>
      <c r="L297" s="202"/>
      <c r="M297" s="203"/>
      <c r="N297" s="203"/>
      <c r="O297" s="204"/>
      <c r="P297" s="249"/>
      <c r="Q297" s="248"/>
      <c r="R297" s="248"/>
      <c r="S297" s="195"/>
      <c r="T297" s="278">
        <v>16</v>
      </c>
      <c r="U297" s="279"/>
      <c r="V297" s="279">
        <v>8</v>
      </c>
      <c r="W297" s="280">
        <v>8</v>
      </c>
      <c r="X297" s="202"/>
      <c r="Y297" s="203"/>
      <c r="Z297" s="203"/>
      <c r="AA297" s="204"/>
    </row>
    <row r="298" spans="1:27" ht="17.25" customHeight="1" x14ac:dyDescent="0.25">
      <c r="A298" s="229" t="s">
        <v>31</v>
      </c>
      <c r="B298" s="392" t="s">
        <v>87</v>
      </c>
      <c r="C298" s="393"/>
      <c r="D298" s="286">
        <v>1</v>
      </c>
      <c r="E298" s="286">
        <v>1</v>
      </c>
      <c r="F298" s="286">
        <v>4</v>
      </c>
      <c r="G298" s="196">
        <f t="shared" si="28"/>
        <v>24</v>
      </c>
      <c r="H298" s="287">
        <f t="shared" si="30"/>
        <v>16</v>
      </c>
      <c r="I298" s="287">
        <f t="shared" si="30"/>
        <v>0</v>
      </c>
      <c r="J298" s="287">
        <f t="shared" si="29"/>
        <v>0</v>
      </c>
      <c r="K298" s="287">
        <f t="shared" si="29"/>
        <v>8</v>
      </c>
      <c r="L298" s="202"/>
      <c r="M298" s="203"/>
      <c r="N298" s="203"/>
      <c r="O298" s="204"/>
      <c r="P298" s="288">
        <v>16</v>
      </c>
      <c r="Q298" s="279"/>
      <c r="R298" s="279"/>
      <c r="S298" s="280">
        <v>8</v>
      </c>
      <c r="T298" s="278"/>
      <c r="U298" s="279"/>
      <c r="V298" s="279"/>
      <c r="W298" s="280"/>
      <c r="X298" s="202"/>
      <c r="Y298" s="203"/>
      <c r="Z298" s="203"/>
      <c r="AA298" s="204"/>
    </row>
    <row r="299" spans="1:27" ht="18" customHeight="1" x14ac:dyDescent="0.25">
      <c r="A299" s="229" t="s">
        <v>32</v>
      </c>
      <c r="B299" s="392" t="s">
        <v>88</v>
      </c>
      <c r="C299" s="393"/>
      <c r="D299" s="286"/>
      <c r="E299" s="286">
        <v>1</v>
      </c>
      <c r="F299" s="286">
        <v>1</v>
      </c>
      <c r="G299" s="196">
        <f t="shared" si="28"/>
        <v>8</v>
      </c>
      <c r="H299" s="287">
        <f t="shared" si="30"/>
        <v>8</v>
      </c>
      <c r="I299" s="287">
        <f t="shared" si="30"/>
        <v>0</v>
      </c>
      <c r="J299" s="287">
        <f t="shared" si="29"/>
        <v>0</v>
      </c>
      <c r="K299" s="287">
        <f t="shared" si="29"/>
        <v>0</v>
      </c>
      <c r="L299" s="202"/>
      <c r="M299" s="203"/>
      <c r="N299" s="203"/>
      <c r="O299" s="204"/>
      <c r="P299" s="282">
        <v>8</v>
      </c>
      <c r="Q299" s="279"/>
      <c r="R299" s="279"/>
      <c r="S299" s="280"/>
      <c r="T299" s="278"/>
      <c r="U299" s="279"/>
      <c r="V299" s="279"/>
      <c r="W299" s="280"/>
      <c r="X299" s="202"/>
      <c r="Y299" s="203"/>
      <c r="Z299" s="203"/>
      <c r="AA299" s="204"/>
    </row>
    <row r="300" spans="1:27" ht="18" customHeight="1" x14ac:dyDescent="0.25">
      <c r="A300" s="229" t="s">
        <v>63</v>
      </c>
      <c r="B300" s="392" t="s">
        <v>89</v>
      </c>
      <c r="C300" s="393"/>
      <c r="D300" s="286"/>
      <c r="E300" s="286">
        <v>1</v>
      </c>
      <c r="F300" s="286">
        <v>1</v>
      </c>
      <c r="G300" s="196">
        <f t="shared" si="28"/>
        <v>8</v>
      </c>
      <c r="H300" s="287">
        <f t="shared" si="30"/>
        <v>0</v>
      </c>
      <c r="I300" s="287">
        <f t="shared" si="30"/>
        <v>0</v>
      </c>
      <c r="J300" s="287">
        <f t="shared" si="29"/>
        <v>8</v>
      </c>
      <c r="K300" s="287">
        <f t="shared" si="29"/>
        <v>0</v>
      </c>
      <c r="L300" s="202"/>
      <c r="M300" s="203"/>
      <c r="N300" s="203"/>
      <c r="O300" s="204"/>
      <c r="P300" s="282"/>
      <c r="Q300" s="279"/>
      <c r="R300" s="279"/>
      <c r="S300" s="280"/>
      <c r="T300" s="278"/>
      <c r="U300" s="279"/>
      <c r="V300" s="279">
        <v>8</v>
      </c>
      <c r="W300" s="280"/>
      <c r="X300" s="202"/>
      <c r="Y300" s="203"/>
      <c r="Z300" s="203"/>
      <c r="AA300" s="204"/>
    </row>
    <row r="301" spans="1:27" ht="18" customHeight="1" x14ac:dyDescent="0.25">
      <c r="A301" s="229" t="s">
        <v>74</v>
      </c>
      <c r="B301" s="392" t="s">
        <v>90</v>
      </c>
      <c r="C301" s="393"/>
      <c r="D301" s="286"/>
      <c r="E301" s="286">
        <v>2</v>
      </c>
      <c r="F301" s="286">
        <v>2</v>
      </c>
      <c r="G301" s="196">
        <f t="shared" si="28"/>
        <v>16</v>
      </c>
      <c r="H301" s="287">
        <f t="shared" si="30"/>
        <v>0</v>
      </c>
      <c r="I301" s="287">
        <f t="shared" si="30"/>
        <v>0</v>
      </c>
      <c r="J301" s="287">
        <f t="shared" si="29"/>
        <v>16</v>
      </c>
      <c r="K301" s="287">
        <f t="shared" si="29"/>
        <v>0</v>
      </c>
      <c r="L301" s="202"/>
      <c r="M301" s="203"/>
      <c r="N301" s="203"/>
      <c r="O301" s="204"/>
      <c r="P301" s="282"/>
      <c r="Q301" s="279"/>
      <c r="R301" s="279">
        <v>8</v>
      </c>
      <c r="S301" s="280"/>
      <c r="T301" s="278"/>
      <c r="U301" s="279"/>
      <c r="V301" s="279">
        <v>8</v>
      </c>
      <c r="W301" s="280"/>
      <c r="X301" s="202"/>
      <c r="Y301" s="203"/>
      <c r="Z301" s="203"/>
      <c r="AA301" s="204"/>
    </row>
    <row r="302" spans="1:27" ht="18" customHeight="1" x14ac:dyDescent="0.25">
      <c r="A302" s="229" t="s">
        <v>75</v>
      </c>
      <c r="B302" s="392" t="s">
        <v>91</v>
      </c>
      <c r="C302" s="393"/>
      <c r="D302" s="286"/>
      <c r="E302" s="286">
        <v>1</v>
      </c>
      <c r="F302" s="286">
        <v>1</v>
      </c>
      <c r="G302" s="196">
        <f t="shared" si="28"/>
        <v>8</v>
      </c>
      <c r="H302" s="287">
        <f t="shared" si="30"/>
        <v>8</v>
      </c>
      <c r="I302" s="287">
        <f t="shared" si="30"/>
        <v>0</v>
      </c>
      <c r="J302" s="287">
        <f t="shared" si="29"/>
        <v>0</v>
      </c>
      <c r="K302" s="287">
        <f t="shared" si="29"/>
        <v>0</v>
      </c>
      <c r="L302" s="202"/>
      <c r="M302" s="203"/>
      <c r="N302" s="203"/>
      <c r="O302" s="204"/>
      <c r="P302" s="282"/>
      <c r="Q302" s="279"/>
      <c r="R302" s="279"/>
      <c r="S302" s="280"/>
      <c r="T302" s="278">
        <v>8</v>
      </c>
      <c r="U302" s="279"/>
      <c r="V302" s="279"/>
      <c r="W302" s="280"/>
      <c r="X302" s="202"/>
      <c r="Y302" s="203"/>
      <c r="Z302" s="203"/>
      <c r="AA302" s="204"/>
    </row>
    <row r="303" spans="1:27" ht="20.55" customHeight="1" x14ac:dyDescent="0.25">
      <c r="A303" s="229" t="s">
        <v>76</v>
      </c>
      <c r="B303" s="392" t="s">
        <v>92</v>
      </c>
      <c r="C303" s="393"/>
      <c r="D303" s="286"/>
      <c r="E303" s="286">
        <v>2</v>
      </c>
      <c r="F303" s="286">
        <v>3</v>
      </c>
      <c r="G303" s="196">
        <f t="shared" si="28"/>
        <v>24</v>
      </c>
      <c r="H303" s="287">
        <f t="shared" si="30"/>
        <v>16</v>
      </c>
      <c r="I303" s="287">
        <f t="shared" si="30"/>
        <v>0</v>
      </c>
      <c r="J303" s="287">
        <f t="shared" si="29"/>
        <v>0</v>
      </c>
      <c r="K303" s="287">
        <f t="shared" si="29"/>
        <v>8</v>
      </c>
      <c r="L303" s="202"/>
      <c r="M303" s="203"/>
      <c r="N303" s="203"/>
      <c r="O303" s="204"/>
      <c r="P303" s="216">
        <v>16</v>
      </c>
      <c r="Q303" s="200"/>
      <c r="R303" s="200"/>
      <c r="S303" s="217">
        <v>8</v>
      </c>
      <c r="T303" s="216"/>
      <c r="U303" s="200"/>
      <c r="V303" s="200"/>
      <c r="W303" s="217"/>
      <c r="X303" s="202"/>
      <c r="Y303" s="203"/>
      <c r="Z303" s="203"/>
      <c r="AA303" s="204"/>
    </row>
    <row r="304" spans="1:27" ht="18" customHeight="1" x14ac:dyDescent="0.25">
      <c r="A304" s="229" t="s">
        <v>77</v>
      </c>
      <c r="B304" s="83" t="s">
        <v>127</v>
      </c>
      <c r="C304" s="84"/>
      <c r="D304" s="286"/>
      <c r="E304" s="286">
        <v>1</v>
      </c>
      <c r="F304" s="286">
        <v>1</v>
      </c>
      <c r="G304" s="196">
        <f t="shared" si="28"/>
        <v>8</v>
      </c>
      <c r="H304" s="287">
        <f t="shared" si="30"/>
        <v>8</v>
      </c>
      <c r="I304" s="287">
        <f t="shared" si="30"/>
        <v>0</v>
      </c>
      <c r="J304" s="287">
        <f t="shared" si="29"/>
        <v>0</v>
      </c>
      <c r="K304" s="287">
        <f t="shared" si="29"/>
        <v>0</v>
      </c>
      <c r="L304" s="202"/>
      <c r="M304" s="203"/>
      <c r="N304" s="203"/>
      <c r="O304" s="204"/>
      <c r="P304" s="216">
        <v>8</v>
      </c>
      <c r="Q304" s="200"/>
      <c r="R304" s="200"/>
      <c r="S304" s="217"/>
      <c r="T304" s="216"/>
      <c r="U304" s="200"/>
      <c r="V304" s="200"/>
      <c r="W304" s="217"/>
      <c r="X304" s="259"/>
      <c r="Y304" s="214"/>
      <c r="Z304" s="296"/>
      <c r="AA304" s="260"/>
    </row>
    <row r="305" spans="1:29" ht="18" customHeight="1" x14ac:dyDescent="0.25">
      <c r="A305" s="229" t="s">
        <v>78</v>
      </c>
      <c r="B305" s="392" t="s">
        <v>93</v>
      </c>
      <c r="C305" s="393"/>
      <c r="D305" s="286"/>
      <c r="E305" s="286">
        <v>2</v>
      </c>
      <c r="F305" s="286">
        <v>2</v>
      </c>
      <c r="G305" s="196">
        <f t="shared" si="28"/>
        <v>18</v>
      </c>
      <c r="H305" s="287">
        <f t="shared" si="30"/>
        <v>0</v>
      </c>
      <c r="I305" s="287">
        <f t="shared" si="30"/>
        <v>0</v>
      </c>
      <c r="J305" s="287">
        <f t="shared" si="29"/>
        <v>0</v>
      </c>
      <c r="K305" s="287">
        <f t="shared" si="29"/>
        <v>18</v>
      </c>
      <c r="L305" s="202"/>
      <c r="M305" s="203"/>
      <c r="N305" s="203"/>
      <c r="O305" s="204"/>
      <c r="P305" s="216"/>
      <c r="Q305" s="200"/>
      <c r="R305" s="200"/>
      <c r="S305" s="217">
        <v>8</v>
      </c>
      <c r="T305" s="216"/>
      <c r="U305" s="200"/>
      <c r="V305" s="200"/>
      <c r="W305" s="217">
        <v>10</v>
      </c>
      <c r="X305" s="259"/>
      <c r="Y305" s="214"/>
      <c r="Z305" s="296"/>
      <c r="AA305" s="260"/>
    </row>
    <row r="306" spans="1:29" ht="37.5" customHeight="1" thickBot="1" x14ac:dyDescent="0.3">
      <c r="A306" s="290" t="s">
        <v>264</v>
      </c>
      <c r="B306" s="394" t="s">
        <v>64</v>
      </c>
      <c r="C306" s="395"/>
      <c r="D306" s="286"/>
      <c r="E306" s="286"/>
      <c r="F306" s="286">
        <v>20</v>
      </c>
      <c r="G306" s="196"/>
      <c r="H306" s="287"/>
      <c r="I306" s="287"/>
      <c r="J306" s="287"/>
      <c r="K306" s="287"/>
      <c r="L306" s="137"/>
      <c r="M306" s="263"/>
      <c r="N306" s="264"/>
      <c r="O306" s="265"/>
      <c r="P306" s="266"/>
      <c r="Q306" s="267"/>
      <c r="R306" s="267"/>
      <c r="S306" s="268"/>
      <c r="T306" s="462" t="s">
        <v>65</v>
      </c>
      <c r="U306" s="463"/>
      <c r="V306" s="463"/>
      <c r="W306" s="464"/>
      <c r="X306" s="291"/>
      <c r="Y306" s="298"/>
      <c r="Z306" s="297"/>
      <c r="AA306" s="292"/>
    </row>
    <row r="307" spans="1:29" ht="18" customHeight="1" thickTop="1" x14ac:dyDescent="0.25">
      <c r="A307" s="233"/>
      <c r="B307" s="396" t="s">
        <v>17</v>
      </c>
      <c r="C307" s="397"/>
      <c r="D307" s="400">
        <f t="shared" ref="D307:AA307" si="31">SUM(D290:D306)</f>
        <v>4</v>
      </c>
      <c r="E307" s="390">
        <f t="shared" si="31"/>
        <v>28</v>
      </c>
      <c r="F307" s="371">
        <f t="shared" si="31"/>
        <v>60</v>
      </c>
      <c r="G307" s="402">
        <f t="shared" si="31"/>
        <v>306</v>
      </c>
      <c r="H307" s="390">
        <f t="shared" si="31"/>
        <v>160</v>
      </c>
      <c r="I307" s="390">
        <f t="shared" si="31"/>
        <v>8</v>
      </c>
      <c r="J307" s="390">
        <f t="shared" si="31"/>
        <v>56</v>
      </c>
      <c r="K307" s="371">
        <f t="shared" si="31"/>
        <v>82</v>
      </c>
      <c r="L307" s="234">
        <f t="shared" si="31"/>
        <v>0</v>
      </c>
      <c r="M307" s="235">
        <f t="shared" si="31"/>
        <v>0</v>
      </c>
      <c r="N307" s="235">
        <f t="shared" si="31"/>
        <v>0</v>
      </c>
      <c r="O307" s="236">
        <f t="shared" si="31"/>
        <v>0</v>
      </c>
      <c r="P307" s="234">
        <f t="shared" si="31"/>
        <v>128</v>
      </c>
      <c r="Q307" s="235">
        <f>SUM(Q290:Q306)</f>
        <v>8</v>
      </c>
      <c r="R307" s="235">
        <f t="shared" si="31"/>
        <v>32</v>
      </c>
      <c r="S307" s="237">
        <f t="shared" si="31"/>
        <v>56</v>
      </c>
      <c r="T307" s="238">
        <f t="shared" si="31"/>
        <v>32</v>
      </c>
      <c r="U307" s="235">
        <f t="shared" si="31"/>
        <v>0</v>
      </c>
      <c r="V307" s="235">
        <f t="shared" si="31"/>
        <v>24</v>
      </c>
      <c r="W307" s="236">
        <f t="shared" si="31"/>
        <v>26</v>
      </c>
      <c r="X307" s="234">
        <f t="shared" si="31"/>
        <v>0</v>
      </c>
      <c r="Y307" s="235">
        <f t="shared" si="31"/>
        <v>0</v>
      </c>
      <c r="Z307" s="235">
        <f t="shared" si="31"/>
        <v>0</v>
      </c>
      <c r="AA307" s="237">
        <f t="shared" si="31"/>
        <v>0</v>
      </c>
    </row>
    <row r="308" spans="1:29" ht="18" customHeight="1" thickBot="1" x14ac:dyDescent="0.3">
      <c r="A308" s="240"/>
      <c r="B308" s="398"/>
      <c r="C308" s="399"/>
      <c r="D308" s="401"/>
      <c r="E308" s="391"/>
      <c r="F308" s="372"/>
      <c r="G308" s="403"/>
      <c r="H308" s="391"/>
      <c r="I308" s="391"/>
      <c r="J308" s="391"/>
      <c r="K308" s="372"/>
      <c r="L308" s="368">
        <f>SUM(L307:O307)</f>
        <v>0</v>
      </c>
      <c r="M308" s="369"/>
      <c r="N308" s="369"/>
      <c r="O308" s="370"/>
      <c r="P308" s="368">
        <f>SUM(P307:S307)</f>
        <v>224</v>
      </c>
      <c r="Q308" s="369"/>
      <c r="R308" s="369"/>
      <c r="S308" s="370"/>
      <c r="T308" s="368">
        <f>SUM(T307:W307)</f>
        <v>82</v>
      </c>
      <c r="U308" s="369"/>
      <c r="V308" s="369"/>
      <c r="W308" s="370"/>
      <c r="X308" s="368">
        <f>SUM(X307:AA307)</f>
        <v>0</v>
      </c>
      <c r="Y308" s="369"/>
      <c r="Z308" s="369"/>
      <c r="AA308" s="370"/>
    </row>
    <row r="309" spans="1:29" ht="18" customHeight="1" x14ac:dyDescent="0.25">
      <c r="A309" s="375" t="s">
        <v>62</v>
      </c>
      <c r="B309" s="376"/>
      <c r="C309" s="377"/>
      <c r="D309" s="378" t="s">
        <v>7</v>
      </c>
      <c r="E309" s="381" t="s">
        <v>8</v>
      </c>
      <c r="F309" s="383" t="s">
        <v>39</v>
      </c>
      <c r="G309" s="386" t="s">
        <v>5</v>
      </c>
      <c r="H309" s="389" t="s">
        <v>9</v>
      </c>
      <c r="I309" s="389" t="s">
        <v>10</v>
      </c>
      <c r="J309" s="389" t="s">
        <v>11</v>
      </c>
      <c r="K309" s="373" t="s">
        <v>35</v>
      </c>
      <c r="L309" s="334" t="s">
        <v>43</v>
      </c>
      <c r="M309" s="332"/>
      <c r="N309" s="332"/>
      <c r="O309" s="333"/>
      <c r="P309" s="334" t="s">
        <v>44</v>
      </c>
      <c r="Q309" s="332"/>
      <c r="R309" s="332"/>
      <c r="S309" s="335"/>
      <c r="T309" s="331" t="s">
        <v>45</v>
      </c>
      <c r="U309" s="332"/>
      <c r="V309" s="332"/>
      <c r="W309" s="333"/>
      <c r="X309" s="334" t="s">
        <v>46</v>
      </c>
      <c r="Y309" s="332"/>
      <c r="Z309" s="332"/>
      <c r="AA309" s="335"/>
    </row>
    <row r="310" spans="1:29" ht="18" customHeight="1" x14ac:dyDescent="0.25">
      <c r="A310" s="375"/>
      <c r="B310" s="376"/>
      <c r="C310" s="377"/>
      <c r="D310" s="379"/>
      <c r="E310" s="381"/>
      <c r="F310" s="384"/>
      <c r="G310" s="387"/>
      <c r="H310" s="389"/>
      <c r="I310" s="389"/>
      <c r="J310" s="389"/>
      <c r="K310" s="373"/>
      <c r="L310" s="336" t="s">
        <v>9</v>
      </c>
      <c r="M310" s="311" t="s">
        <v>10</v>
      </c>
      <c r="N310" s="338" t="s">
        <v>11</v>
      </c>
      <c r="O310" s="153" t="s">
        <v>47</v>
      </c>
      <c r="P310" s="336" t="s">
        <v>9</v>
      </c>
      <c r="Q310" s="311" t="s">
        <v>10</v>
      </c>
      <c r="R310" s="338" t="s">
        <v>11</v>
      </c>
      <c r="S310" s="153" t="s">
        <v>47</v>
      </c>
      <c r="T310" s="336" t="s">
        <v>9</v>
      </c>
      <c r="U310" s="311" t="s">
        <v>10</v>
      </c>
      <c r="V310" s="338" t="s">
        <v>11</v>
      </c>
      <c r="W310" s="153" t="s">
        <v>47</v>
      </c>
      <c r="X310" s="336" t="s">
        <v>9</v>
      </c>
      <c r="Y310" s="311" t="s">
        <v>10</v>
      </c>
      <c r="Z310" s="338" t="s">
        <v>11</v>
      </c>
      <c r="AA310" s="153" t="s">
        <v>47</v>
      </c>
    </row>
    <row r="311" spans="1:29" ht="18" customHeight="1" thickBot="1" x14ac:dyDescent="0.3">
      <c r="A311" s="375"/>
      <c r="B311" s="376"/>
      <c r="C311" s="377"/>
      <c r="D311" s="380"/>
      <c r="E311" s="382"/>
      <c r="F311" s="385"/>
      <c r="G311" s="388"/>
      <c r="H311" s="312"/>
      <c r="I311" s="312"/>
      <c r="J311" s="312"/>
      <c r="K311" s="374"/>
      <c r="L311" s="337"/>
      <c r="M311" s="312"/>
      <c r="N311" s="339"/>
      <c r="O311" s="119" t="s">
        <v>23</v>
      </c>
      <c r="P311" s="337"/>
      <c r="Q311" s="312"/>
      <c r="R311" s="339"/>
      <c r="S311" s="119" t="s">
        <v>23</v>
      </c>
      <c r="T311" s="337"/>
      <c r="U311" s="312"/>
      <c r="V311" s="339"/>
      <c r="W311" s="119" t="s">
        <v>23</v>
      </c>
      <c r="X311" s="337"/>
      <c r="Y311" s="312"/>
      <c r="Z311" s="339"/>
      <c r="AA311" s="119" t="s">
        <v>23</v>
      </c>
    </row>
    <row r="312" spans="1:29" ht="18" customHeight="1" x14ac:dyDescent="0.25">
      <c r="A312" s="375"/>
      <c r="B312" s="376"/>
      <c r="C312" s="377"/>
      <c r="D312" s="357">
        <f>SUM(D307,D95)</f>
        <v>6</v>
      </c>
      <c r="E312" s="359">
        <f>SUM(E95,E307)</f>
        <v>47</v>
      </c>
      <c r="F312" s="361">
        <f t="shared" ref="F312:K312" si="32">SUM(F40,F90,F307)</f>
        <v>90</v>
      </c>
      <c r="G312" s="363">
        <f t="shared" si="32"/>
        <v>574</v>
      </c>
      <c r="H312" s="363">
        <f t="shared" si="32"/>
        <v>282</v>
      </c>
      <c r="I312" s="363">
        <f t="shared" si="32"/>
        <v>18</v>
      </c>
      <c r="J312" s="363">
        <f t="shared" si="32"/>
        <v>84</v>
      </c>
      <c r="K312" s="363">
        <f t="shared" si="32"/>
        <v>190</v>
      </c>
      <c r="L312" s="154">
        <f>L258</f>
        <v>122</v>
      </c>
      <c r="M312" s="155">
        <f t="shared" ref="M312:O312" si="33">M258</f>
        <v>10</v>
      </c>
      <c r="N312" s="155">
        <f t="shared" si="33"/>
        <v>28</v>
      </c>
      <c r="O312" s="156">
        <f t="shared" si="33"/>
        <v>108</v>
      </c>
      <c r="P312" s="154">
        <f t="shared" ref="P312:AA312" si="34">SUM(P252,P307)</f>
        <v>128</v>
      </c>
      <c r="Q312" s="155">
        <f t="shared" si="34"/>
        <v>8</v>
      </c>
      <c r="R312" s="155">
        <f t="shared" si="34"/>
        <v>32</v>
      </c>
      <c r="S312" s="156">
        <f t="shared" si="34"/>
        <v>56</v>
      </c>
      <c r="T312" s="158">
        <f t="shared" si="34"/>
        <v>32</v>
      </c>
      <c r="U312" s="155">
        <f t="shared" si="34"/>
        <v>0</v>
      </c>
      <c r="V312" s="155">
        <f t="shared" si="34"/>
        <v>24</v>
      </c>
      <c r="W312" s="157">
        <f t="shared" si="34"/>
        <v>26</v>
      </c>
      <c r="X312" s="154">
        <f t="shared" si="34"/>
        <v>0</v>
      </c>
      <c r="Y312" s="155">
        <f t="shared" si="34"/>
        <v>0</v>
      </c>
      <c r="Z312" s="155">
        <f t="shared" si="34"/>
        <v>0</v>
      </c>
      <c r="AA312" s="156">
        <f t="shared" si="34"/>
        <v>0</v>
      </c>
      <c r="AC312" s="295" t="s">
        <v>40</v>
      </c>
    </row>
    <row r="313" spans="1:29" ht="18" customHeight="1" thickBot="1" x14ac:dyDescent="0.3">
      <c r="A313" s="375"/>
      <c r="B313" s="376"/>
      <c r="C313" s="377"/>
      <c r="D313" s="358"/>
      <c r="E313" s="360"/>
      <c r="F313" s="362"/>
      <c r="G313" s="364"/>
      <c r="H313" s="364"/>
      <c r="I313" s="364"/>
      <c r="J313" s="364"/>
      <c r="K313" s="364"/>
      <c r="L313" s="365">
        <f>SUM(L312:O312)</f>
        <v>268</v>
      </c>
      <c r="M313" s="366"/>
      <c r="N313" s="366"/>
      <c r="O313" s="367"/>
      <c r="P313" s="365">
        <f>SUM(P312:S312)</f>
        <v>224</v>
      </c>
      <c r="Q313" s="366"/>
      <c r="R313" s="366"/>
      <c r="S313" s="367"/>
      <c r="T313" s="365">
        <f>SUM(T312:W312)</f>
        <v>82</v>
      </c>
      <c r="U313" s="366"/>
      <c r="V313" s="366"/>
      <c r="W313" s="367"/>
      <c r="X313" s="365">
        <f>SUM(X312:AA312)</f>
        <v>0</v>
      </c>
      <c r="Y313" s="366"/>
      <c r="Z313" s="366"/>
      <c r="AA313" s="367"/>
      <c r="AC313" s="295">
        <f>SUM(L313:AA313)</f>
        <v>574</v>
      </c>
    </row>
    <row r="314" spans="1:29" ht="18" customHeight="1" x14ac:dyDescent="0.25">
      <c r="A314" s="375"/>
      <c r="B314" s="376"/>
      <c r="C314" s="377"/>
      <c r="D314" s="340" t="s">
        <v>18</v>
      </c>
      <c r="E314" s="341"/>
      <c r="F314" s="342"/>
      <c r="G314" s="333" t="s">
        <v>19</v>
      </c>
      <c r="H314" s="349"/>
      <c r="I314" s="349"/>
      <c r="J314" s="349"/>
      <c r="K314" s="350"/>
      <c r="L314" s="351">
        <f>L260</f>
        <v>2</v>
      </c>
      <c r="M314" s="352"/>
      <c r="N314" s="352"/>
      <c r="O314" s="353"/>
      <c r="P314" s="351">
        <v>4</v>
      </c>
      <c r="Q314" s="352"/>
      <c r="R314" s="352"/>
      <c r="S314" s="353"/>
      <c r="T314" s="351">
        <v>0</v>
      </c>
      <c r="U314" s="352"/>
      <c r="V314" s="352"/>
      <c r="W314" s="353"/>
      <c r="X314" s="354"/>
      <c r="Y314" s="355"/>
      <c r="Z314" s="355"/>
      <c r="AA314" s="356"/>
      <c r="AC314" s="295">
        <f>SUM(L314:AA314)</f>
        <v>6</v>
      </c>
    </row>
    <row r="315" spans="1:29" ht="18" customHeight="1" x14ac:dyDescent="0.25">
      <c r="A315" s="375"/>
      <c r="B315" s="376"/>
      <c r="C315" s="377"/>
      <c r="D315" s="343"/>
      <c r="E315" s="344"/>
      <c r="F315" s="345"/>
      <c r="G315" s="322" t="s">
        <v>20</v>
      </c>
      <c r="H315" s="323"/>
      <c r="I315" s="323"/>
      <c r="J315" s="323"/>
      <c r="K315" s="324"/>
      <c r="L315" s="316">
        <f t="shared" ref="L315:L316" si="35">L261</f>
        <v>17</v>
      </c>
      <c r="M315" s="317"/>
      <c r="N315" s="317"/>
      <c r="O315" s="318"/>
      <c r="P315" s="316">
        <v>18</v>
      </c>
      <c r="Q315" s="317"/>
      <c r="R315" s="317"/>
      <c r="S315" s="318"/>
      <c r="T315" s="316">
        <v>9</v>
      </c>
      <c r="U315" s="317"/>
      <c r="V315" s="317"/>
      <c r="W315" s="318"/>
      <c r="X315" s="319"/>
      <c r="Y315" s="320"/>
      <c r="Z315" s="320"/>
      <c r="AA315" s="321"/>
      <c r="AC315" s="295">
        <f>SUM(L315:AA315)</f>
        <v>44</v>
      </c>
    </row>
    <row r="316" spans="1:29" ht="18" customHeight="1" thickBot="1" x14ac:dyDescent="0.3">
      <c r="A316" s="375"/>
      <c r="B316" s="376"/>
      <c r="C316" s="377"/>
      <c r="D316" s="346"/>
      <c r="E316" s="347"/>
      <c r="F316" s="348"/>
      <c r="G316" s="322" t="s">
        <v>39</v>
      </c>
      <c r="H316" s="323"/>
      <c r="I316" s="323"/>
      <c r="J316" s="323"/>
      <c r="K316" s="324"/>
      <c r="L316" s="325">
        <f t="shared" si="35"/>
        <v>30</v>
      </c>
      <c r="M316" s="326"/>
      <c r="N316" s="326"/>
      <c r="O316" s="327"/>
      <c r="P316" s="325">
        <v>30</v>
      </c>
      <c r="Q316" s="326"/>
      <c r="R316" s="326"/>
      <c r="S316" s="327"/>
      <c r="T316" s="325">
        <v>30</v>
      </c>
      <c r="U316" s="326"/>
      <c r="V316" s="326"/>
      <c r="W316" s="327"/>
      <c r="X316" s="328"/>
      <c r="Y316" s="329"/>
      <c r="Z316" s="329"/>
      <c r="AA316" s="330"/>
      <c r="AC316" s="295">
        <f>SUM(L316:AA316)</f>
        <v>90</v>
      </c>
    </row>
    <row r="317" spans="1:29" ht="18" customHeight="1" x14ac:dyDescent="0.25">
      <c r="A317" s="105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59"/>
      <c r="P317" s="105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59"/>
    </row>
    <row r="318" spans="1:29" ht="18" customHeight="1" x14ac:dyDescent="0.25">
      <c r="A318" s="160" t="s">
        <v>21</v>
      </c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10"/>
      <c r="P318" s="161"/>
      <c r="Q318" s="109" t="s">
        <v>300</v>
      </c>
      <c r="R318" s="108"/>
      <c r="S318" s="94"/>
      <c r="T318" s="94"/>
      <c r="U318" s="94"/>
      <c r="V318" s="94"/>
      <c r="W318" s="94"/>
      <c r="X318" s="92"/>
      <c r="Z318" s="94"/>
      <c r="AA318" s="162"/>
    </row>
    <row r="319" spans="1:29" ht="18" customHeight="1" x14ac:dyDescent="0.25">
      <c r="A319" s="161"/>
      <c r="B319" s="163" t="s">
        <v>102</v>
      </c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162"/>
      <c r="P319" s="164"/>
      <c r="Q319" s="95" t="s">
        <v>22</v>
      </c>
      <c r="R319" s="108"/>
      <c r="S319" s="165"/>
      <c r="T319" s="165"/>
      <c r="U319" s="165"/>
      <c r="V319" s="165"/>
      <c r="W319" s="165"/>
      <c r="X319" s="165"/>
      <c r="Y319" s="165"/>
      <c r="Z319" s="165"/>
      <c r="AA319" s="166"/>
    </row>
    <row r="320" spans="1:29" ht="18" customHeight="1" x14ac:dyDescent="0.25">
      <c r="A320" s="241"/>
      <c r="B320" s="163" t="s">
        <v>103</v>
      </c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162"/>
      <c r="P320" s="164"/>
      <c r="Q320" s="109" t="s">
        <v>9</v>
      </c>
      <c r="R320" s="168" t="s">
        <v>49</v>
      </c>
      <c r="S320" s="165"/>
      <c r="T320" s="165"/>
      <c r="U320" s="165"/>
      <c r="V320" s="165"/>
      <c r="W320" s="165"/>
      <c r="X320" s="165"/>
      <c r="Y320" s="165"/>
      <c r="Z320" s="165"/>
      <c r="AA320" s="166"/>
    </row>
    <row r="321" spans="1:27" ht="18" customHeight="1" x14ac:dyDescent="0.25">
      <c r="A321" s="241"/>
      <c r="B321" s="169" t="s">
        <v>296</v>
      </c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10"/>
      <c r="P321" s="164"/>
      <c r="Q321" s="109" t="s">
        <v>10</v>
      </c>
      <c r="R321" s="168" t="s">
        <v>50</v>
      </c>
      <c r="S321" s="165"/>
      <c r="T321" s="165"/>
      <c r="U321" s="109"/>
      <c r="V321" s="165"/>
      <c r="W321" s="165"/>
      <c r="X321" s="165"/>
      <c r="Y321" s="165"/>
      <c r="Z321" s="165"/>
      <c r="AA321" s="166"/>
    </row>
    <row r="322" spans="1:27" ht="18" customHeight="1" x14ac:dyDescent="0.25">
      <c r="A322" s="241"/>
      <c r="B322" s="163" t="s">
        <v>273</v>
      </c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10"/>
      <c r="P322" s="164"/>
      <c r="Q322" s="109" t="s">
        <v>11</v>
      </c>
      <c r="R322" s="168" t="s">
        <v>51</v>
      </c>
      <c r="S322" s="165"/>
      <c r="T322" s="165"/>
      <c r="U322" s="165"/>
      <c r="V322" s="165"/>
      <c r="W322" s="165"/>
      <c r="X322" s="165"/>
      <c r="Y322" s="165"/>
      <c r="Z322" s="165"/>
      <c r="AA322" s="166"/>
    </row>
    <row r="323" spans="1:27" ht="18" customHeight="1" x14ac:dyDescent="0.25">
      <c r="A323" s="241"/>
      <c r="B323" s="163" t="s">
        <v>297</v>
      </c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10"/>
      <c r="P323" s="164"/>
      <c r="Q323" s="109" t="s">
        <v>47</v>
      </c>
      <c r="R323" s="168" t="s">
        <v>52</v>
      </c>
      <c r="S323" s="165"/>
      <c r="T323" s="165"/>
      <c r="U323" s="165"/>
      <c r="V323" s="165"/>
      <c r="W323" s="165"/>
      <c r="X323" s="165"/>
      <c r="Y323" s="165"/>
      <c r="Z323" s="165"/>
      <c r="AA323" s="166"/>
    </row>
    <row r="324" spans="1:27" ht="18" customHeight="1" x14ac:dyDescent="0.25">
      <c r="A324" s="241"/>
      <c r="B324" s="163" t="s">
        <v>274</v>
      </c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10"/>
      <c r="P324" s="164"/>
      <c r="Q324" s="109" t="s">
        <v>23</v>
      </c>
      <c r="R324" s="168" t="s">
        <v>53</v>
      </c>
      <c r="S324" s="165"/>
      <c r="T324" s="165"/>
      <c r="U324" s="165"/>
      <c r="V324" s="109"/>
      <c r="W324" s="109"/>
      <c r="X324" s="109"/>
      <c r="Y324" s="109"/>
      <c r="Z324" s="165"/>
      <c r="AA324" s="166"/>
    </row>
    <row r="325" spans="1:27" ht="18" customHeight="1" x14ac:dyDescent="0.25">
      <c r="A325" s="241"/>
      <c r="B325" s="163" t="s">
        <v>298</v>
      </c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10"/>
      <c r="P325" s="164"/>
      <c r="Q325" s="109" t="s">
        <v>54</v>
      </c>
      <c r="R325" s="168" t="s">
        <v>55</v>
      </c>
      <c r="S325" s="165"/>
      <c r="T325" s="165"/>
      <c r="U325" s="165"/>
      <c r="V325" s="165"/>
      <c r="W325" s="165"/>
      <c r="X325" s="165"/>
      <c r="Y325" s="165"/>
      <c r="Z325" s="165"/>
      <c r="AA325" s="166"/>
    </row>
    <row r="326" spans="1:27" ht="18" customHeight="1" x14ac:dyDescent="0.25">
      <c r="A326" s="241"/>
      <c r="B326" s="171" t="s">
        <v>104</v>
      </c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10"/>
      <c r="P326" s="164"/>
      <c r="Q326" s="172"/>
      <c r="R326" s="173" t="s">
        <v>24</v>
      </c>
      <c r="S326" s="109" t="s">
        <v>25</v>
      </c>
      <c r="T326" s="165"/>
      <c r="U326" s="165"/>
      <c r="V326" s="165"/>
      <c r="W326" s="165"/>
      <c r="X326" s="165"/>
      <c r="Y326" s="165"/>
      <c r="Z326" s="165"/>
      <c r="AA326" s="166"/>
    </row>
    <row r="327" spans="1:27" ht="18" customHeight="1" thickBot="1" x14ac:dyDescent="0.3">
      <c r="A327" s="174"/>
      <c r="B327" s="175"/>
      <c r="C327" s="175"/>
      <c r="D327" s="175"/>
      <c r="E327" s="176"/>
      <c r="F327" s="176"/>
      <c r="G327" s="176"/>
      <c r="H327" s="176"/>
      <c r="I327" s="176"/>
      <c r="J327" s="176"/>
      <c r="K327" s="175"/>
      <c r="L327" s="175"/>
      <c r="M327" s="175"/>
      <c r="N327" s="175"/>
      <c r="O327" s="177"/>
      <c r="P327" s="313" t="s">
        <v>153</v>
      </c>
      <c r="Q327" s="314"/>
      <c r="R327" s="314"/>
      <c r="S327" s="314"/>
      <c r="T327" s="314"/>
      <c r="U327" s="314"/>
      <c r="V327" s="314"/>
      <c r="W327" s="314"/>
      <c r="X327" s="314"/>
      <c r="Y327" s="314"/>
      <c r="Z327" s="314"/>
      <c r="AA327" s="315"/>
    </row>
  </sheetData>
  <mergeCells count="764">
    <mergeCell ref="T306:W306"/>
    <mergeCell ref="D20:S22"/>
    <mergeCell ref="T20:AA20"/>
    <mergeCell ref="A21:C21"/>
    <mergeCell ref="T21:AA21"/>
    <mergeCell ref="A22:C22"/>
    <mergeCell ref="T22:AA22"/>
    <mergeCell ref="B12:F12"/>
    <mergeCell ref="B13:F13"/>
    <mergeCell ref="B14:F14"/>
    <mergeCell ref="B15:F15"/>
    <mergeCell ref="B16:F16"/>
    <mergeCell ref="B17:F17"/>
    <mergeCell ref="A26:C26"/>
    <mergeCell ref="T26:AA26"/>
    <mergeCell ref="A29:C29"/>
    <mergeCell ref="T29:AA29"/>
    <mergeCell ref="T30:AA30"/>
    <mergeCell ref="A31:AA31"/>
    <mergeCell ref="A23:C23"/>
    <mergeCell ref="T23:AA23"/>
    <mergeCell ref="A24:C24"/>
    <mergeCell ref="T24:AA24"/>
    <mergeCell ref="A25:C25"/>
    <mergeCell ref="T25:AA25"/>
    <mergeCell ref="A32:A36"/>
    <mergeCell ref="B32:C36"/>
    <mergeCell ref="D32:F33"/>
    <mergeCell ref="G32:K32"/>
    <mergeCell ref="L32:AA32"/>
    <mergeCell ref="G33:G36"/>
    <mergeCell ref="H33:K33"/>
    <mergeCell ref="L33:O33"/>
    <mergeCell ref="P33:S33"/>
    <mergeCell ref="T33:W33"/>
    <mergeCell ref="X33:AA33"/>
    <mergeCell ref="D34:D36"/>
    <mergeCell ref="E34:E36"/>
    <mergeCell ref="F34:F36"/>
    <mergeCell ref="H34:H36"/>
    <mergeCell ref="I34:I36"/>
    <mergeCell ref="J34:J36"/>
    <mergeCell ref="K34:K36"/>
    <mergeCell ref="L34:AA34"/>
    <mergeCell ref="L35:L36"/>
    <mergeCell ref="Y35:Y36"/>
    <mergeCell ref="Z35:Z36"/>
    <mergeCell ref="B37:K37"/>
    <mergeCell ref="L37:AA37"/>
    <mergeCell ref="M35:M36"/>
    <mergeCell ref="N35:N36"/>
    <mergeCell ref="P35:P36"/>
    <mergeCell ref="Q35:Q36"/>
    <mergeCell ref="R35:R36"/>
    <mergeCell ref="T35:T36"/>
    <mergeCell ref="B38:C38"/>
    <mergeCell ref="B39:C39"/>
    <mergeCell ref="B40:C41"/>
    <mergeCell ref="D40:D41"/>
    <mergeCell ref="E40:E41"/>
    <mergeCell ref="F40:F41"/>
    <mergeCell ref="U35:U36"/>
    <mergeCell ref="V35:V36"/>
    <mergeCell ref="X35:X36"/>
    <mergeCell ref="N43:N44"/>
    <mergeCell ref="P43:P44"/>
    <mergeCell ref="P41:S41"/>
    <mergeCell ref="T41:W41"/>
    <mergeCell ref="X41:AA41"/>
    <mergeCell ref="A42:C49"/>
    <mergeCell ref="D42:D44"/>
    <mergeCell ref="E42:E44"/>
    <mergeCell ref="F42:F44"/>
    <mergeCell ref="G42:G44"/>
    <mergeCell ref="H42:H44"/>
    <mergeCell ref="I42:I44"/>
    <mergeCell ref="G40:G41"/>
    <mergeCell ref="H40:H41"/>
    <mergeCell ref="I40:I41"/>
    <mergeCell ref="J40:J41"/>
    <mergeCell ref="K40:K41"/>
    <mergeCell ref="L41:O41"/>
    <mergeCell ref="Y43:Y44"/>
    <mergeCell ref="Z43:Z44"/>
    <mergeCell ref="D45:D46"/>
    <mergeCell ref="E45:E46"/>
    <mergeCell ref="F45:F46"/>
    <mergeCell ref="G45:G46"/>
    <mergeCell ref="H45:H46"/>
    <mergeCell ref="I45:I46"/>
    <mergeCell ref="J45:J46"/>
    <mergeCell ref="K45:K46"/>
    <mergeCell ref="Q43:Q44"/>
    <mergeCell ref="R43:R44"/>
    <mergeCell ref="T43:T44"/>
    <mergeCell ref="U43:U44"/>
    <mergeCell ref="V43:V44"/>
    <mergeCell ref="X43:X44"/>
    <mergeCell ref="J42:J44"/>
    <mergeCell ref="K42:K44"/>
    <mergeCell ref="L42:O42"/>
    <mergeCell ref="P42:S42"/>
    <mergeCell ref="T42:W42"/>
    <mergeCell ref="X42:AA42"/>
    <mergeCell ref="L43:L44"/>
    <mergeCell ref="M43:M44"/>
    <mergeCell ref="L46:O46"/>
    <mergeCell ref="P46:S46"/>
    <mergeCell ref="T46:W46"/>
    <mergeCell ref="X46:AA46"/>
    <mergeCell ref="D47:F49"/>
    <mergeCell ref="G47:K47"/>
    <mergeCell ref="L47:O47"/>
    <mergeCell ref="P47:S47"/>
    <mergeCell ref="T47:W47"/>
    <mergeCell ref="X47:AA47"/>
    <mergeCell ref="P60:AA60"/>
    <mergeCell ref="D61:S63"/>
    <mergeCell ref="T61:AA61"/>
    <mergeCell ref="A62:C62"/>
    <mergeCell ref="T62:AA62"/>
    <mergeCell ref="A63:C63"/>
    <mergeCell ref="T63:AA63"/>
    <mergeCell ref="G48:K48"/>
    <mergeCell ref="L48:O48"/>
    <mergeCell ref="P48:S48"/>
    <mergeCell ref="T48:W48"/>
    <mergeCell ref="X48:AA48"/>
    <mergeCell ref="G49:K49"/>
    <mergeCell ref="L49:O49"/>
    <mergeCell ref="P49:S49"/>
    <mergeCell ref="T49:W49"/>
    <mergeCell ref="X49:AA49"/>
    <mergeCell ref="A67:C67"/>
    <mergeCell ref="T67:AA67"/>
    <mergeCell ref="A68:C68"/>
    <mergeCell ref="T68:AA68"/>
    <mergeCell ref="T71:AA71"/>
    <mergeCell ref="A72:AA72"/>
    <mergeCell ref="A64:C64"/>
    <mergeCell ref="T64:AA64"/>
    <mergeCell ref="A65:C65"/>
    <mergeCell ref="T65:AA65"/>
    <mergeCell ref="A66:C66"/>
    <mergeCell ref="T66:AA66"/>
    <mergeCell ref="A73:A77"/>
    <mergeCell ref="B73:C77"/>
    <mergeCell ref="D73:F74"/>
    <mergeCell ref="G73:K73"/>
    <mergeCell ref="L73:AA73"/>
    <mergeCell ref="G74:G77"/>
    <mergeCell ref="H74:K74"/>
    <mergeCell ref="L74:O74"/>
    <mergeCell ref="P74:S74"/>
    <mergeCell ref="T74:W74"/>
    <mergeCell ref="X74:AA74"/>
    <mergeCell ref="D75:D77"/>
    <mergeCell ref="E75:E77"/>
    <mergeCell ref="F75:F77"/>
    <mergeCell ref="H75:H77"/>
    <mergeCell ref="I75:I77"/>
    <mergeCell ref="J75:J77"/>
    <mergeCell ref="K75:K77"/>
    <mergeCell ref="L75:AA75"/>
    <mergeCell ref="L76:L77"/>
    <mergeCell ref="U76:U77"/>
    <mergeCell ref="V76:V77"/>
    <mergeCell ref="X76:X77"/>
    <mergeCell ref="Y76:Y77"/>
    <mergeCell ref="Z76:Z77"/>
    <mergeCell ref="C78:K78"/>
    <mergeCell ref="L78:AA78"/>
    <mergeCell ref="M76:M77"/>
    <mergeCell ref="N76:N77"/>
    <mergeCell ref="P76:P77"/>
    <mergeCell ref="Q76:Q77"/>
    <mergeCell ref="R76:R77"/>
    <mergeCell ref="T76:T77"/>
    <mergeCell ref="B85:C85"/>
    <mergeCell ref="B86:C86"/>
    <mergeCell ref="B87:C87"/>
    <mergeCell ref="B89:C89"/>
    <mergeCell ref="B90:C91"/>
    <mergeCell ref="D90:D91"/>
    <mergeCell ref="B79:C79"/>
    <mergeCell ref="B80:C80"/>
    <mergeCell ref="B81:C81"/>
    <mergeCell ref="B82:C82"/>
    <mergeCell ref="B83:C83"/>
    <mergeCell ref="B84:C84"/>
    <mergeCell ref="T91:W91"/>
    <mergeCell ref="X91:AA91"/>
    <mergeCell ref="A92:C99"/>
    <mergeCell ref="D92:D94"/>
    <mergeCell ref="E92:E94"/>
    <mergeCell ref="F92:F94"/>
    <mergeCell ref="G92:G94"/>
    <mergeCell ref="E90:E91"/>
    <mergeCell ref="F90:F91"/>
    <mergeCell ref="G90:G91"/>
    <mergeCell ref="H90:H91"/>
    <mergeCell ref="I90:I91"/>
    <mergeCell ref="J90:J91"/>
    <mergeCell ref="D95:D96"/>
    <mergeCell ref="E95:E96"/>
    <mergeCell ref="F95:F96"/>
    <mergeCell ref="G95:G96"/>
    <mergeCell ref="H95:H96"/>
    <mergeCell ref="I95:I96"/>
    <mergeCell ref="T92:W92"/>
    <mergeCell ref="X92:AA92"/>
    <mergeCell ref="H92:H94"/>
    <mergeCell ref="I92:I94"/>
    <mergeCell ref="J92:J94"/>
    <mergeCell ref="K92:K94"/>
    <mergeCell ref="L92:O92"/>
    <mergeCell ref="P92:S92"/>
    <mergeCell ref="K90:K91"/>
    <mergeCell ref="L91:O91"/>
    <mergeCell ref="P91:S91"/>
    <mergeCell ref="J95:J96"/>
    <mergeCell ref="K95:K96"/>
    <mergeCell ref="L96:O96"/>
    <mergeCell ref="P96:S96"/>
    <mergeCell ref="T96:W96"/>
    <mergeCell ref="X96:AA96"/>
    <mergeCell ref="V93:V94"/>
    <mergeCell ref="X93:X94"/>
    <mergeCell ref="Y93:Y94"/>
    <mergeCell ref="Z93:Z94"/>
    <mergeCell ref="L93:L94"/>
    <mergeCell ref="M93:M94"/>
    <mergeCell ref="N93:N94"/>
    <mergeCell ref="P93:P94"/>
    <mergeCell ref="Q93:Q94"/>
    <mergeCell ref="R93:R94"/>
    <mergeCell ref="T93:T94"/>
    <mergeCell ref="U93:U94"/>
    <mergeCell ref="P110:AA110"/>
    <mergeCell ref="D111:S113"/>
    <mergeCell ref="T111:AA111"/>
    <mergeCell ref="A112:C112"/>
    <mergeCell ref="T112:AA112"/>
    <mergeCell ref="A113:C113"/>
    <mergeCell ref="T113:AA113"/>
    <mergeCell ref="X98:AA98"/>
    <mergeCell ref="G99:K99"/>
    <mergeCell ref="L99:O99"/>
    <mergeCell ref="P99:S99"/>
    <mergeCell ref="T99:W99"/>
    <mergeCell ref="X99:AA99"/>
    <mergeCell ref="D97:F99"/>
    <mergeCell ref="G97:K97"/>
    <mergeCell ref="L97:O97"/>
    <mergeCell ref="P97:S97"/>
    <mergeCell ref="T97:W97"/>
    <mergeCell ref="X97:AA97"/>
    <mergeCell ref="G98:K98"/>
    <mergeCell ref="L98:O98"/>
    <mergeCell ref="P98:S98"/>
    <mergeCell ref="T98:W98"/>
    <mergeCell ref="A117:C117"/>
    <mergeCell ref="T117:AA117"/>
    <mergeCell ref="A118:C118"/>
    <mergeCell ref="T118:AA118"/>
    <mergeCell ref="T119:AA119"/>
    <mergeCell ref="A120:AA120"/>
    <mergeCell ref="A114:C114"/>
    <mergeCell ref="T114:AA114"/>
    <mergeCell ref="A115:C115"/>
    <mergeCell ref="T115:AA115"/>
    <mergeCell ref="A116:C116"/>
    <mergeCell ref="T116:AA116"/>
    <mergeCell ref="A121:A125"/>
    <mergeCell ref="B121:C125"/>
    <mergeCell ref="D121:F122"/>
    <mergeCell ref="G121:K121"/>
    <mergeCell ref="L121:AA121"/>
    <mergeCell ref="G122:G125"/>
    <mergeCell ref="H122:K122"/>
    <mergeCell ref="L122:O122"/>
    <mergeCell ref="P122:S122"/>
    <mergeCell ref="T122:W122"/>
    <mergeCell ref="X122:AA122"/>
    <mergeCell ref="D123:D125"/>
    <mergeCell ref="E123:E125"/>
    <mergeCell ref="F123:F125"/>
    <mergeCell ref="H123:H125"/>
    <mergeCell ref="I123:I125"/>
    <mergeCell ref="J123:J125"/>
    <mergeCell ref="K123:K125"/>
    <mergeCell ref="L123:AA123"/>
    <mergeCell ref="L124:L125"/>
    <mergeCell ref="U124:U125"/>
    <mergeCell ref="V124:V125"/>
    <mergeCell ref="X124:X125"/>
    <mergeCell ref="Y124:Y125"/>
    <mergeCell ref="Z124:Z125"/>
    <mergeCell ref="B126:K126"/>
    <mergeCell ref="L126:AA126"/>
    <mergeCell ref="M124:M125"/>
    <mergeCell ref="N124:N125"/>
    <mergeCell ref="P124:P125"/>
    <mergeCell ref="Q124:Q125"/>
    <mergeCell ref="R124:R125"/>
    <mergeCell ref="T124:T125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39:C139"/>
    <mergeCell ref="B140:C140"/>
    <mergeCell ref="B141:C141"/>
    <mergeCell ref="B144:C144"/>
    <mergeCell ref="B145:C146"/>
    <mergeCell ref="D145:D146"/>
    <mergeCell ref="E145:E146"/>
    <mergeCell ref="F145:F146"/>
    <mergeCell ref="G145:G146"/>
    <mergeCell ref="T146:W146"/>
    <mergeCell ref="X146:AA146"/>
    <mergeCell ref="K145:K146"/>
    <mergeCell ref="L146:O146"/>
    <mergeCell ref="P146:S146"/>
    <mergeCell ref="T144:W144"/>
    <mergeCell ref="A147:C154"/>
    <mergeCell ref="D147:D149"/>
    <mergeCell ref="E147:E149"/>
    <mergeCell ref="F147:F149"/>
    <mergeCell ref="G147:G149"/>
    <mergeCell ref="H147:H149"/>
    <mergeCell ref="I147:I149"/>
    <mergeCell ref="J147:J149"/>
    <mergeCell ref="H145:H146"/>
    <mergeCell ref="I145:I146"/>
    <mergeCell ref="J145:J146"/>
    <mergeCell ref="G153:K153"/>
    <mergeCell ref="Z148:Z149"/>
    <mergeCell ref="D150:D151"/>
    <mergeCell ref="E150:E151"/>
    <mergeCell ref="F150:F151"/>
    <mergeCell ref="G150:G151"/>
    <mergeCell ref="H150:H151"/>
    <mergeCell ref="I150:I151"/>
    <mergeCell ref="J150:J151"/>
    <mergeCell ref="K150:K151"/>
    <mergeCell ref="L151:O151"/>
    <mergeCell ref="R148:R149"/>
    <mergeCell ref="T148:T149"/>
    <mergeCell ref="U148:U149"/>
    <mergeCell ref="V148:V149"/>
    <mergeCell ref="X148:X149"/>
    <mergeCell ref="P151:S151"/>
    <mergeCell ref="T151:W151"/>
    <mergeCell ref="X151:AA151"/>
    <mergeCell ref="P148:P149"/>
    <mergeCell ref="Q148:Q149"/>
    <mergeCell ref="Y148:Y149"/>
    <mergeCell ref="K147:K149"/>
    <mergeCell ref="L147:O147"/>
    <mergeCell ref="P147:S147"/>
    <mergeCell ref="T147:W147"/>
    <mergeCell ref="X147:AA147"/>
    <mergeCell ref="L148:L149"/>
    <mergeCell ref="M148:M149"/>
    <mergeCell ref="N148:N149"/>
    <mergeCell ref="A167:C167"/>
    <mergeCell ref="T167:AA167"/>
    <mergeCell ref="A168:C168"/>
    <mergeCell ref="T168:AA168"/>
    <mergeCell ref="L153:O153"/>
    <mergeCell ref="P153:S153"/>
    <mergeCell ref="T153:W153"/>
    <mergeCell ref="X153:AA153"/>
    <mergeCell ref="G154:K154"/>
    <mergeCell ref="L154:O154"/>
    <mergeCell ref="P154:S154"/>
    <mergeCell ref="T154:W154"/>
    <mergeCell ref="X154:AA154"/>
    <mergeCell ref="D152:F154"/>
    <mergeCell ref="G152:K152"/>
    <mergeCell ref="L152:O152"/>
    <mergeCell ref="P152:S152"/>
    <mergeCell ref="T152:W152"/>
    <mergeCell ref="X152:AA152"/>
    <mergeCell ref="P165:AA165"/>
    <mergeCell ref="D166:S168"/>
    <mergeCell ref="T166:AA166"/>
    <mergeCell ref="A172:C172"/>
    <mergeCell ref="T172:AA172"/>
    <mergeCell ref="A173:C173"/>
    <mergeCell ref="T173:AA173"/>
    <mergeCell ref="A174:AA174"/>
    <mergeCell ref="A169:C169"/>
    <mergeCell ref="T169:AA169"/>
    <mergeCell ref="A170:C170"/>
    <mergeCell ref="T170:AA170"/>
    <mergeCell ref="A171:C171"/>
    <mergeCell ref="T171:AA171"/>
    <mergeCell ref="A175:A179"/>
    <mergeCell ref="B175:C179"/>
    <mergeCell ref="D175:F176"/>
    <mergeCell ref="G175:K175"/>
    <mergeCell ref="L175:AA175"/>
    <mergeCell ref="G176:G179"/>
    <mergeCell ref="H176:K176"/>
    <mergeCell ref="L176:O176"/>
    <mergeCell ref="P176:S176"/>
    <mergeCell ref="T176:W176"/>
    <mergeCell ref="X176:AA176"/>
    <mergeCell ref="D177:D179"/>
    <mergeCell ref="E177:E179"/>
    <mergeCell ref="F177:F179"/>
    <mergeCell ref="H177:H179"/>
    <mergeCell ref="I177:I179"/>
    <mergeCell ref="J177:J179"/>
    <mergeCell ref="K177:K179"/>
    <mergeCell ref="L177:AA177"/>
    <mergeCell ref="L178:L179"/>
    <mergeCell ref="U178:U179"/>
    <mergeCell ref="V178:V179"/>
    <mergeCell ref="X178:X179"/>
    <mergeCell ref="Y178:Y179"/>
    <mergeCell ref="D205:D206"/>
    <mergeCell ref="Z178:Z179"/>
    <mergeCell ref="B180:K180"/>
    <mergeCell ref="L180:AA180"/>
    <mergeCell ref="M178:M179"/>
    <mergeCell ref="N178:N179"/>
    <mergeCell ref="P178:P179"/>
    <mergeCell ref="Q178:Q179"/>
    <mergeCell ref="R178:R179"/>
    <mergeCell ref="T178:T179"/>
    <mergeCell ref="K200:K201"/>
    <mergeCell ref="L201:O201"/>
    <mergeCell ref="P201:S201"/>
    <mergeCell ref="T201:W201"/>
    <mergeCell ref="X201:AA201"/>
    <mergeCell ref="K202:K204"/>
    <mergeCell ref="E202:E204"/>
    <mergeCell ref="F202:F204"/>
    <mergeCell ref="G202:G204"/>
    <mergeCell ref="B199:C199"/>
    <mergeCell ref="B200:C201"/>
    <mergeCell ref="D200:D201"/>
    <mergeCell ref="E200:E201"/>
    <mergeCell ref="F200:F201"/>
    <mergeCell ref="G200:G201"/>
    <mergeCell ref="H200:H201"/>
    <mergeCell ref="I200:I201"/>
    <mergeCell ref="J200:J201"/>
    <mergeCell ref="P220:AA220"/>
    <mergeCell ref="T199:W199"/>
    <mergeCell ref="T202:W202"/>
    <mergeCell ref="X202:AA202"/>
    <mergeCell ref="L203:L204"/>
    <mergeCell ref="M203:M204"/>
    <mergeCell ref="N203:N204"/>
    <mergeCell ref="P203:P204"/>
    <mergeCell ref="Q203:Q204"/>
    <mergeCell ref="R203:R204"/>
    <mergeCell ref="T203:T204"/>
    <mergeCell ref="U203:U204"/>
    <mergeCell ref="L202:O202"/>
    <mergeCell ref="P202:S202"/>
    <mergeCell ref="L206:O206"/>
    <mergeCell ref="P206:S206"/>
    <mergeCell ref="T206:W206"/>
    <mergeCell ref="X206:AA206"/>
    <mergeCell ref="V203:V204"/>
    <mergeCell ref="Y203:Y204"/>
    <mergeCell ref="Z203:Z204"/>
    <mergeCell ref="T221:AA221"/>
    <mergeCell ref="A222:C222"/>
    <mergeCell ref="T222:AA222"/>
    <mergeCell ref="A223:C223"/>
    <mergeCell ref="T223:AA223"/>
    <mergeCell ref="X208:AA208"/>
    <mergeCell ref="G209:K209"/>
    <mergeCell ref="L209:O209"/>
    <mergeCell ref="P209:S209"/>
    <mergeCell ref="T209:W209"/>
    <mergeCell ref="X209:AA209"/>
    <mergeCell ref="D207:F209"/>
    <mergeCell ref="G207:K207"/>
    <mergeCell ref="L207:O207"/>
    <mergeCell ref="P207:S207"/>
    <mergeCell ref="T207:W207"/>
    <mergeCell ref="X207:AA207"/>
    <mergeCell ref="G208:K208"/>
    <mergeCell ref="L208:O208"/>
    <mergeCell ref="P208:S208"/>
    <mergeCell ref="T208:W208"/>
    <mergeCell ref="A202:C209"/>
    <mergeCell ref="D202:D204"/>
    <mergeCell ref="X203:X204"/>
    <mergeCell ref="E205:E206"/>
    <mergeCell ref="F205:F206"/>
    <mergeCell ref="G205:G206"/>
    <mergeCell ref="A231:A235"/>
    <mergeCell ref="B231:C235"/>
    <mergeCell ref="D231:F232"/>
    <mergeCell ref="G231:K231"/>
    <mergeCell ref="A227:C227"/>
    <mergeCell ref="J205:J206"/>
    <mergeCell ref="K205:K206"/>
    <mergeCell ref="D221:S223"/>
    <mergeCell ref="H205:H206"/>
    <mergeCell ref="I205:I206"/>
    <mergeCell ref="D233:D235"/>
    <mergeCell ref="E233:E235"/>
    <mergeCell ref="F233:F235"/>
    <mergeCell ref="A228:C228"/>
    <mergeCell ref="A230:AA230"/>
    <mergeCell ref="A224:C224"/>
    <mergeCell ref="T224:AA224"/>
    <mergeCell ref="A225:C225"/>
    <mergeCell ref="T225:AA225"/>
    <mergeCell ref="A226:C226"/>
    <mergeCell ref="T226:AA226"/>
    <mergeCell ref="H202:H204"/>
    <mergeCell ref="I202:I204"/>
    <mergeCell ref="J202:J204"/>
    <mergeCell ref="L231:AA231"/>
    <mergeCell ref="G232:G235"/>
    <mergeCell ref="H232:K232"/>
    <mergeCell ref="L232:O232"/>
    <mergeCell ref="P232:S232"/>
    <mergeCell ref="T232:W232"/>
    <mergeCell ref="X232:AA232"/>
    <mergeCell ref="H233:H235"/>
    <mergeCell ref="I233:I235"/>
    <mergeCell ref="J233:J235"/>
    <mergeCell ref="K233:K235"/>
    <mergeCell ref="L233:AA233"/>
    <mergeCell ref="L234:L235"/>
    <mergeCell ref="U234:U235"/>
    <mergeCell ref="V234:V235"/>
    <mergeCell ref="X234:X235"/>
    <mergeCell ref="Y234:Y235"/>
    <mergeCell ref="Z234:Z235"/>
    <mergeCell ref="T227:AA227"/>
    <mergeCell ref="T228:AA228"/>
    <mergeCell ref="T229:AA229"/>
    <mergeCell ref="B236:K236"/>
    <mergeCell ref="L236:AA236"/>
    <mergeCell ref="M234:M235"/>
    <mergeCell ref="N234:N235"/>
    <mergeCell ref="P234:P235"/>
    <mergeCell ref="Q234:Q235"/>
    <mergeCell ref="R234:R235"/>
    <mergeCell ref="T234:T235"/>
    <mergeCell ref="P255:S255"/>
    <mergeCell ref="L254:O254"/>
    <mergeCell ref="P254:S254"/>
    <mergeCell ref="T254:W254"/>
    <mergeCell ref="X254:AA254"/>
    <mergeCell ref="T255:W255"/>
    <mergeCell ref="X255:AA255"/>
    <mergeCell ref="T252:W252"/>
    <mergeCell ref="G261:K261"/>
    <mergeCell ref="B252:C252"/>
    <mergeCell ref="B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H258:H259"/>
    <mergeCell ref="I258:I259"/>
    <mergeCell ref="D255:D257"/>
    <mergeCell ref="E255:E257"/>
    <mergeCell ref="F255:F257"/>
    <mergeCell ref="G255:G257"/>
    <mergeCell ref="D258:D259"/>
    <mergeCell ref="E258:E259"/>
    <mergeCell ref="F258:F259"/>
    <mergeCell ref="G258:G259"/>
    <mergeCell ref="L256:L257"/>
    <mergeCell ref="M256:M257"/>
    <mergeCell ref="N256:N257"/>
    <mergeCell ref="P259:S259"/>
    <mergeCell ref="T259:W259"/>
    <mergeCell ref="X259:AA259"/>
    <mergeCell ref="V256:V257"/>
    <mergeCell ref="X256:X257"/>
    <mergeCell ref="Y256:Y257"/>
    <mergeCell ref="Z256:Z257"/>
    <mergeCell ref="Q256:Q257"/>
    <mergeCell ref="R256:R257"/>
    <mergeCell ref="T256:T257"/>
    <mergeCell ref="U256:U257"/>
    <mergeCell ref="P256:P257"/>
    <mergeCell ref="P273:AA273"/>
    <mergeCell ref="D274:S276"/>
    <mergeCell ref="T274:AA274"/>
    <mergeCell ref="A275:C275"/>
    <mergeCell ref="T275:AA275"/>
    <mergeCell ref="A276:C276"/>
    <mergeCell ref="T276:AA276"/>
    <mergeCell ref="X261:AA261"/>
    <mergeCell ref="G262:K262"/>
    <mergeCell ref="L262:O262"/>
    <mergeCell ref="P262:S262"/>
    <mergeCell ref="T262:W262"/>
    <mergeCell ref="X262:AA262"/>
    <mergeCell ref="D260:F262"/>
    <mergeCell ref="G260:K260"/>
    <mergeCell ref="L260:O260"/>
    <mergeCell ref="P260:S260"/>
    <mergeCell ref="T260:W260"/>
    <mergeCell ref="X260:AA260"/>
    <mergeCell ref="L261:O261"/>
    <mergeCell ref="P261:S261"/>
    <mergeCell ref="T261:W261"/>
    <mergeCell ref="A255:C262"/>
    <mergeCell ref="J258:J259"/>
    <mergeCell ref="T280:AA280"/>
    <mergeCell ref="A281:C281"/>
    <mergeCell ref="T281:AA281"/>
    <mergeCell ref="T282:AA282"/>
    <mergeCell ref="A283:AA283"/>
    <mergeCell ref="A277:C277"/>
    <mergeCell ref="T277:AA277"/>
    <mergeCell ref="A278:C278"/>
    <mergeCell ref="T278:AA278"/>
    <mergeCell ref="A279:C279"/>
    <mergeCell ref="T279:AA279"/>
    <mergeCell ref="A284:A288"/>
    <mergeCell ref="B284:C288"/>
    <mergeCell ref="D284:F285"/>
    <mergeCell ref="G284:K284"/>
    <mergeCell ref="A280:C280"/>
    <mergeCell ref="A273:O273"/>
    <mergeCell ref="K258:K259"/>
    <mergeCell ref="L259:O259"/>
    <mergeCell ref="H255:H257"/>
    <mergeCell ref="I255:I257"/>
    <mergeCell ref="J255:J257"/>
    <mergeCell ref="K255:K257"/>
    <mergeCell ref="L255:O255"/>
    <mergeCell ref="L284:AA284"/>
    <mergeCell ref="G285:G288"/>
    <mergeCell ref="H285:K285"/>
    <mergeCell ref="L285:O285"/>
    <mergeCell ref="P285:S285"/>
    <mergeCell ref="T285:W285"/>
    <mergeCell ref="X285:AA285"/>
    <mergeCell ref="D286:D288"/>
    <mergeCell ref="E286:E288"/>
    <mergeCell ref="F286:F288"/>
    <mergeCell ref="H286:H288"/>
    <mergeCell ref="B289:K289"/>
    <mergeCell ref="L289:AA289"/>
    <mergeCell ref="M287:M288"/>
    <mergeCell ref="N287:N288"/>
    <mergeCell ref="P287:P288"/>
    <mergeCell ref="Q287:Q288"/>
    <mergeCell ref="R287:R288"/>
    <mergeCell ref="T287:T288"/>
    <mergeCell ref="B296:C296"/>
    <mergeCell ref="I286:I288"/>
    <mergeCell ref="J286:J288"/>
    <mergeCell ref="K286:K288"/>
    <mergeCell ref="L286:AA286"/>
    <mergeCell ref="L287:L288"/>
    <mergeCell ref="U287:U288"/>
    <mergeCell ref="V287:V288"/>
    <mergeCell ref="X287:X288"/>
    <mergeCell ref="Y287:Y288"/>
    <mergeCell ref="Z287:Z288"/>
    <mergeCell ref="B297:C297"/>
    <mergeCell ref="B298:C298"/>
    <mergeCell ref="B299:C299"/>
    <mergeCell ref="B300:C300"/>
    <mergeCell ref="B301:C301"/>
    <mergeCell ref="B290:C290"/>
    <mergeCell ref="B291:C291"/>
    <mergeCell ref="B292:C292"/>
    <mergeCell ref="B293:C293"/>
    <mergeCell ref="B294:C294"/>
    <mergeCell ref="B295:C295"/>
    <mergeCell ref="H307:H308"/>
    <mergeCell ref="I307:I308"/>
    <mergeCell ref="J307:J308"/>
    <mergeCell ref="B302:C302"/>
    <mergeCell ref="B303:C303"/>
    <mergeCell ref="B305:C305"/>
    <mergeCell ref="B306:C306"/>
    <mergeCell ref="B307:C308"/>
    <mergeCell ref="D307:D308"/>
    <mergeCell ref="E307:E308"/>
    <mergeCell ref="F307:F308"/>
    <mergeCell ref="G307:G308"/>
    <mergeCell ref="T308:W308"/>
    <mergeCell ref="X308:AA308"/>
    <mergeCell ref="K307:K308"/>
    <mergeCell ref="L308:O308"/>
    <mergeCell ref="P308:S308"/>
    <mergeCell ref="K309:K311"/>
    <mergeCell ref="L309:O309"/>
    <mergeCell ref="P309:S309"/>
    <mergeCell ref="A309:C316"/>
    <mergeCell ref="D309:D311"/>
    <mergeCell ref="E309:E311"/>
    <mergeCell ref="F309:F311"/>
    <mergeCell ref="G309:G311"/>
    <mergeCell ref="H309:H311"/>
    <mergeCell ref="I309:I311"/>
    <mergeCell ref="J309:J311"/>
    <mergeCell ref="U310:U311"/>
    <mergeCell ref="V310:V311"/>
    <mergeCell ref="X310:X311"/>
    <mergeCell ref="P313:S313"/>
    <mergeCell ref="T313:W313"/>
    <mergeCell ref="X313:AA313"/>
    <mergeCell ref="P310:P311"/>
    <mergeCell ref="Q310:Q311"/>
    <mergeCell ref="T309:W309"/>
    <mergeCell ref="X309:AA309"/>
    <mergeCell ref="L310:L311"/>
    <mergeCell ref="M310:M311"/>
    <mergeCell ref="N310:N311"/>
    <mergeCell ref="D314:F316"/>
    <mergeCell ref="G314:K314"/>
    <mergeCell ref="L314:O314"/>
    <mergeCell ref="P314:S314"/>
    <mergeCell ref="T314:W314"/>
    <mergeCell ref="X314:AA314"/>
    <mergeCell ref="G315:K315"/>
    <mergeCell ref="Z310:Z311"/>
    <mergeCell ref="D312:D313"/>
    <mergeCell ref="E312:E313"/>
    <mergeCell ref="F312:F313"/>
    <mergeCell ref="G312:G313"/>
    <mergeCell ref="H312:H313"/>
    <mergeCell ref="I312:I313"/>
    <mergeCell ref="J312:J313"/>
    <mergeCell ref="K312:K313"/>
    <mergeCell ref="L313:O313"/>
    <mergeCell ref="R310:R311"/>
    <mergeCell ref="T310:T311"/>
    <mergeCell ref="Y310:Y311"/>
    <mergeCell ref="P327:AA327"/>
    <mergeCell ref="L315:O315"/>
    <mergeCell ref="P315:S315"/>
    <mergeCell ref="T315:W315"/>
    <mergeCell ref="X315:AA315"/>
    <mergeCell ref="G316:K316"/>
    <mergeCell ref="L316:O316"/>
    <mergeCell ref="P316:S316"/>
    <mergeCell ref="T316:W316"/>
    <mergeCell ref="X316:AA316"/>
  </mergeCells>
  <phoneticPr fontId="10" type="noConversion"/>
  <printOptions horizontalCentered="1"/>
  <pageMargins left="0.78740157480314965" right="0.78740157480314965" top="0.78740157480314965" bottom="0.59055118110236227" header="0.51181102362204722" footer="0.51181102362204722"/>
  <pageSetup paperSize="9" scale="49" orientation="landscape" r:id="rId1"/>
  <headerFooter scaleWithDoc="0" alignWithMargins="0"/>
  <rowBreaks count="6" manualBreakCount="6">
    <brk id="19" max="16383" man="1"/>
    <brk id="60" max="16383" man="1"/>
    <brk id="110" max="16383" man="1"/>
    <brk id="165" max="16383" man="1"/>
    <brk id="220" max="16383" man="1"/>
    <brk id="2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zoomScaleNormal="100" zoomScaleSheetLayoutView="90" workbookViewId="0">
      <selection activeCell="C8" sqref="C8"/>
    </sheetView>
  </sheetViews>
  <sheetFormatPr defaultRowHeight="13.2" x14ac:dyDescent="0.25"/>
  <cols>
    <col min="1" max="1" width="5.21875" customWidth="1"/>
    <col min="2" max="2" width="11.21875" customWidth="1"/>
    <col min="3" max="3" width="12.44140625" customWidth="1"/>
    <col min="4" max="4" width="25.44140625" customWidth="1"/>
    <col min="9" max="9" width="6.5546875" customWidth="1"/>
    <col min="12" max="12" width="36" customWidth="1"/>
    <col min="19" max="19" width="52.77734375" customWidth="1"/>
  </cols>
  <sheetData>
    <row r="1" spans="1:13" ht="15.6" x14ac:dyDescent="0.3">
      <c r="A1" s="52" t="s">
        <v>282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x14ac:dyDescent="0.25">
      <c r="A2" s="1" t="s">
        <v>61</v>
      </c>
      <c r="B2" s="1"/>
      <c r="C2" s="1"/>
      <c r="D2" s="2" t="s">
        <v>155</v>
      </c>
      <c r="E2" s="1"/>
      <c r="F2" s="1"/>
      <c r="G2" s="1"/>
      <c r="H2" s="1"/>
      <c r="I2" s="1"/>
      <c r="J2" s="1"/>
      <c r="K2" s="1"/>
    </row>
    <row r="3" spans="1:13" x14ac:dyDescent="0.25">
      <c r="A3" s="1" t="s">
        <v>60</v>
      </c>
      <c r="B3" s="1"/>
      <c r="C3" s="1"/>
      <c r="D3" s="50" t="s">
        <v>251</v>
      </c>
      <c r="E3" s="50"/>
      <c r="F3" s="1"/>
      <c r="G3" s="1"/>
      <c r="H3" s="1"/>
      <c r="I3" s="1"/>
      <c r="J3" s="1"/>
      <c r="K3" s="1"/>
    </row>
    <row r="4" spans="1:13" x14ac:dyDescent="0.25">
      <c r="A4" s="1" t="s">
        <v>0</v>
      </c>
      <c r="B4" s="1"/>
      <c r="C4" s="1"/>
      <c r="D4" s="2" t="s">
        <v>95</v>
      </c>
      <c r="E4" s="1"/>
      <c r="F4" s="1"/>
      <c r="G4" s="1"/>
      <c r="H4" s="1"/>
      <c r="I4" s="1"/>
      <c r="J4" s="1"/>
      <c r="K4" s="1"/>
    </row>
    <row r="5" spans="1:13" x14ac:dyDescent="0.25">
      <c r="A5" s="1"/>
      <c r="B5" s="1"/>
      <c r="C5" s="1"/>
      <c r="D5" s="2"/>
      <c r="E5" s="1"/>
      <c r="F5" s="1"/>
      <c r="G5" s="1"/>
      <c r="H5" s="1"/>
      <c r="I5" s="1"/>
      <c r="J5" s="1"/>
      <c r="K5" s="1"/>
    </row>
    <row r="6" spans="1:13" ht="13.8" x14ac:dyDescent="0.25">
      <c r="A6" s="544" t="s">
        <v>156</v>
      </c>
      <c r="B6" s="544"/>
      <c r="C6" s="544"/>
      <c r="D6" s="544"/>
      <c r="E6" s="544"/>
      <c r="F6" s="544"/>
      <c r="G6" s="544"/>
      <c r="H6" s="544"/>
      <c r="I6" s="544"/>
      <c r="J6" s="1"/>
      <c r="K6" s="1"/>
    </row>
    <row r="7" spans="1:13" x14ac:dyDescent="0.25">
      <c r="A7" s="4" t="s">
        <v>1</v>
      </c>
      <c r="B7" s="4"/>
      <c r="C7" s="545" t="s">
        <v>290</v>
      </c>
      <c r="D7" s="545"/>
      <c r="E7" s="545"/>
      <c r="F7" s="4"/>
      <c r="G7" s="4"/>
      <c r="H7" s="4"/>
      <c r="I7" s="4"/>
      <c r="J7" s="1"/>
      <c r="K7" s="1"/>
    </row>
    <row r="8" spans="1:13" x14ac:dyDescent="0.25">
      <c r="A8" s="8"/>
      <c r="B8" s="16" t="s">
        <v>157</v>
      </c>
      <c r="C8" s="17"/>
      <c r="D8" s="18"/>
      <c r="E8" s="18"/>
      <c r="F8" s="546" t="s">
        <v>158</v>
      </c>
      <c r="G8" s="547"/>
      <c r="H8" s="15" t="s">
        <v>159</v>
      </c>
      <c r="I8" s="15"/>
      <c r="J8" s="9"/>
      <c r="K8" s="3"/>
    </row>
    <row r="9" spans="1:13" x14ac:dyDescent="0.25">
      <c r="A9" s="8" t="s">
        <v>160</v>
      </c>
      <c r="B9" s="8" t="s">
        <v>161</v>
      </c>
      <c r="C9" s="537" t="s">
        <v>162</v>
      </c>
      <c r="D9" s="548"/>
      <c r="E9" s="548"/>
      <c r="F9" s="537" t="s">
        <v>250</v>
      </c>
      <c r="G9" s="538"/>
      <c r="H9" s="10" t="s">
        <v>163</v>
      </c>
      <c r="I9" s="10" t="s">
        <v>164</v>
      </c>
      <c r="J9" s="9"/>
      <c r="K9" s="3"/>
    </row>
    <row r="10" spans="1:13" x14ac:dyDescent="0.25">
      <c r="A10" s="11"/>
      <c r="B10" s="11" t="s">
        <v>165</v>
      </c>
      <c r="C10" s="11"/>
      <c r="D10" s="5"/>
      <c r="E10" s="5"/>
      <c r="F10" s="13" t="s">
        <v>166</v>
      </c>
      <c r="G10" s="6" t="s">
        <v>167</v>
      </c>
      <c r="H10" s="12" t="s">
        <v>168</v>
      </c>
      <c r="I10" s="12"/>
      <c r="J10" s="9"/>
      <c r="K10" s="3"/>
    </row>
    <row r="11" spans="1:13" x14ac:dyDescent="0.25">
      <c r="A11" s="20" t="s">
        <v>169</v>
      </c>
      <c r="B11" s="14"/>
      <c r="C11" s="14"/>
      <c r="D11" s="14"/>
      <c r="E11" s="14"/>
      <c r="F11" s="14"/>
      <c r="G11" s="14"/>
      <c r="H11" s="14"/>
      <c r="I11" s="21"/>
      <c r="J11" s="9"/>
      <c r="K11" s="3"/>
    </row>
    <row r="12" spans="1:13" x14ac:dyDescent="0.25">
      <c r="A12" s="11">
        <v>1</v>
      </c>
      <c r="B12" s="13" t="s">
        <v>170</v>
      </c>
      <c r="C12" s="553" t="str">
        <f>'NOWY II st. plan VIII'!B38</f>
        <v>Matematyka zaawansowana</v>
      </c>
      <c r="D12" s="554"/>
      <c r="E12" s="555"/>
      <c r="F12" s="13">
        <f>'NOWY II st. plan VIII'!L38</f>
        <v>10</v>
      </c>
      <c r="G12" s="6">
        <f>SUM('NOWY II st. plan VIII'!M38:O38)</f>
        <v>10</v>
      </c>
      <c r="H12" s="6">
        <f>'ECTS kierunkowe'!B5</f>
        <v>2</v>
      </c>
      <c r="I12" s="7"/>
      <c r="J12" s="9"/>
      <c r="K12" s="3"/>
      <c r="M12" s="1"/>
    </row>
    <row r="13" spans="1:13" x14ac:dyDescent="0.25">
      <c r="A13" s="13">
        <v>2</v>
      </c>
      <c r="B13" s="13" t="s">
        <v>171</v>
      </c>
      <c r="C13" s="553" t="str">
        <f>'NOWY II st. plan VIII'!B79</f>
        <v xml:space="preserve">Teoria  sprężystości i plastyczności </v>
      </c>
      <c r="D13" s="554"/>
      <c r="E13" s="555"/>
      <c r="F13" s="13">
        <f>'NOWY II st. plan VIII'!L79</f>
        <v>8</v>
      </c>
      <c r="G13" s="6">
        <f>SUM('NOWY II st. plan VIII'!M79:O79)</f>
        <v>12</v>
      </c>
      <c r="H13" s="6">
        <f>'ECTS kierunkowe'!B7</f>
        <v>3</v>
      </c>
      <c r="I13" s="7"/>
      <c r="J13" s="9"/>
      <c r="K13" s="3"/>
      <c r="M13" s="1"/>
    </row>
    <row r="14" spans="1:13" x14ac:dyDescent="0.25">
      <c r="A14" s="13">
        <v>3</v>
      </c>
      <c r="B14" s="13" t="s">
        <v>172</v>
      </c>
      <c r="C14" s="553" t="str">
        <f>'NOWY II st. plan VIII'!B80</f>
        <v>Metody numeryczne w budownictwie</v>
      </c>
      <c r="D14" s="554"/>
      <c r="E14" s="555"/>
      <c r="F14" s="13">
        <f>'NOWY II st. plan VIII'!L80</f>
        <v>8</v>
      </c>
      <c r="G14" s="6">
        <f>SUM('NOWY II st. plan VIII'!M80:O80)</f>
        <v>16</v>
      </c>
      <c r="H14" s="6">
        <f>'ECTS kierunkowe'!B12</f>
        <v>3</v>
      </c>
      <c r="I14" s="7"/>
      <c r="J14" s="9"/>
      <c r="K14" s="3"/>
      <c r="M14" s="1"/>
    </row>
    <row r="15" spans="1:13" ht="26.25" customHeight="1" x14ac:dyDescent="0.25">
      <c r="A15" s="22">
        <v>4</v>
      </c>
      <c r="B15" s="22" t="s">
        <v>173</v>
      </c>
      <c r="C15" s="557" t="str">
        <f>'NOWY II st. plan VIII'!B81</f>
        <v>Complex concrete structures
Złożone konstrukcje betonowe</v>
      </c>
      <c r="D15" s="554"/>
      <c r="E15" s="555"/>
      <c r="F15" s="22">
        <f>'NOWY II st. plan VIII'!L81</f>
        <v>16</v>
      </c>
      <c r="G15" s="23">
        <f>SUM('NOWY II st. plan VIII'!M81:O81)</f>
        <v>16</v>
      </c>
      <c r="H15" s="23">
        <f>'ECTS kierunkowe'!B9</f>
        <v>3</v>
      </c>
      <c r="I15" s="24"/>
      <c r="J15" s="9"/>
      <c r="K15" s="3"/>
      <c r="M15" s="1"/>
    </row>
    <row r="16" spans="1:13" x14ac:dyDescent="0.25">
      <c r="A16" s="13">
        <v>5</v>
      </c>
      <c r="B16" s="13" t="s">
        <v>174</v>
      </c>
      <c r="C16" s="553" t="str">
        <f>'NOWY II st. plan VIII'!B82</f>
        <v>Konstrukcje metalowe II</v>
      </c>
      <c r="D16" s="554"/>
      <c r="E16" s="555"/>
      <c r="F16" s="13">
        <f>'NOWY II st. plan VIII'!L82</f>
        <v>16</v>
      </c>
      <c r="G16" s="6">
        <f>SUM('NOWY II st. plan VIII'!M82:O82)</f>
        <v>16</v>
      </c>
      <c r="H16" s="6">
        <f>'ECTS kierunkowe'!B10</f>
        <v>3</v>
      </c>
      <c r="I16" s="7"/>
      <c r="J16" s="9"/>
      <c r="K16" s="3"/>
      <c r="M16" s="1"/>
    </row>
    <row r="17" spans="1:23" x14ac:dyDescent="0.25">
      <c r="A17" s="13">
        <v>6</v>
      </c>
      <c r="B17" s="13" t="s">
        <v>175</v>
      </c>
      <c r="C17" s="553" t="str">
        <f>'NOWY II st. plan VIII'!B83</f>
        <v>Zarządzanie przedsięwzięciami budowlanymi</v>
      </c>
      <c r="D17" s="554"/>
      <c r="E17" s="555"/>
      <c r="F17" s="13">
        <f>'NOWY II st. plan VIII'!L83</f>
        <v>8</v>
      </c>
      <c r="G17" s="6">
        <f>SUM('NOWY II st. plan VIII'!M83:O83)</f>
        <v>8</v>
      </c>
      <c r="H17" s="6">
        <f>'ECTS kierunkowe'!B8</f>
        <v>3</v>
      </c>
      <c r="I17" s="7"/>
      <c r="J17" s="9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3">
        <v>7</v>
      </c>
      <c r="B18" s="13" t="s">
        <v>176</v>
      </c>
      <c r="C18" s="553" t="str">
        <f>'NOWY II st. plan VIII'!B84</f>
        <v>Zaawansowane problemy ekonomiki budownictwa</v>
      </c>
      <c r="D18" s="554"/>
      <c r="E18" s="555"/>
      <c r="F18" s="13">
        <f>'NOWY II st. plan VIII'!L84</f>
        <v>8</v>
      </c>
      <c r="G18" s="6">
        <f>SUM('NOWY II st. plan VIII'!M84:O84)</f>
        <v>8</v>
      </c>
      <c r="H18" s="6">
        <f>'ECTS kierunkowe'!B3</f>
        <v>2</v>
      </c>
      <c r="I18" s="7"/>
      <c r="J18" s="9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3">
        <v>8</v>
      </c>
      <c r="B19" s="13" t="s">
        <v>177</v>
      </c>
      <c r="C19" s="553" t="str">
        <f>'NOWY II st. plan VIII'!B85</f>
        <v>Budownictwo ogólne z fizyką budowli</v>
      </c>
      <c r="D19" s="554"/>
      <c r="E19" s="555"/>
      <c r="F19" s="13">
        <f>'NOWY II st. plan VIII'!L85</f>
        <v>16</v>
      </c>
      <c r="G19" s="6">
        <f>SUM('NOWY II st. plan VIII'!M85:O85)</f>
        <v>16</v>
      </c>
      <c r="H19" s="6">
        <f>'ECTS kierunkowe'!B2</f>
        <v>3</v>
      </c>
      <c r="I19" s="7"/>
      <c r="J19" s="9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3">
        <v>9</v>
      </c>
      <c r="B20" s="13" t="s">
        <v>178</v>
      </c>
      <c r="C20" s="553" t="str">
        <f>'NOWY II st. plan VIII'!B86</f>
        <v>Geotechnika</v>
      </c>
      <c r="D20" s="554"/>
      <c r="E20" s="555"/>
      <c r="F20" s="13">
        <f>'NOWY II st. plan VIII'!L86</f>
        <v>16</v>
      </c>
      <c r="G20" s="6">
        <f>SUM('NOWY II st. plan VIII'!M86:O86)</f>
        <v>16</v>
      </c>
      <c r="H20" s="6">
        <f>'ECTS kierunkowe'!B4</f>
        <v>3</v>
      </c>
      <c r="I20" s="7"/>
      <c r="J20" s="9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3">
        <v>10</v>
      </c>
      <c r="B21" s="13" t="s">
        <v>179</v>
      </c>
      <c r="C21" s="553" t="str">
        <f>'NOWY II st. plan VIII'!B87</f>
        <v>Miernictwo budowlane</v>
      </c>
      <c r="D21" s="554"/>
      <c r="E21" s="555"/>
      <c r="F21" s="13">
        <f>'NOWY II st. plan VIII'!L87</f>
        <v>8</v>
      </c>
      <c r="G21" s="6">
        <f>SUM('NOWY II st. plan VIII'!M87:O87)</f>
        <v>16</v>
      </c>
      <c r="H21" s="6">
        <f>'ECTS kierunkowe'!B6</f>
        <v>3</v>
      </c>
      <c r="I21" s="7"/>
      <c r="J21" s="9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s="1" customFormat="1" x14ac:dyDescent="0.25">
      <c r="A22" s="11">
        <v>11</v>
      </c>
      <c r="B22" s="5" t="s">
        <v>275</v>
      </c>
      <c r="C22" s="554" t="str">
        <f>'NOWY II st. plan VIII'!B88</f>
        <v>Betony nowej generacji</v>
      </c>
      <c r="D22" s="554"/>
      <c r="E22" s="554"/>
      <c r="F22" s="6">
        <f>'NOWY II st. plan VIII'!L88</f>
        <v>8</v>
      </c>
      <c r="G22" s="6">
        <f>SUM('NOWY II st. plan VIII'!M88:O88)</f>
        <v>12</v>
      </c>
      <c r="H22" s="6">
        <f>'ECTS kierunkowe'!B11</f>
        <v>2</v>
      </c>
      <c r="I22" s="19"/>
      <c r="J22" s="9"/>
      <c r="K22" s="3"/>
    </row>
    <row r="23" spans="1:23" x14ac:dyDescent="0.25">
      <c r="A23" s="559" t="s">
        <v>180</v>
      </c>
      <c r="B23" s="560"/>
      <c r="C23" s="560"/>
      <c r="D23" s="560"/>
      <c r="E23" s="560"/>
      <c r="F23" s="560"/>
      <c r="G23" s="561"/>
      <c r="H23" s="12">
        <f>SUM(H12:H22)</f>
        <v>30</v>
      </c>
      <c r="I23" s="19"/>
      <c r="J23" s="9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34"/>
      <c r="B24" s="34"/>
      <c r="C24" s="34"/>
      <c r="D24" s="34"/>
      <c r="E24" s="34"/>
      <c r="F24" s="36"/>
      <c r="G24" s="36"/>
      <c r="H24" s="36"/>
      <c r="I24" s="34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25">
      <c r="A25" s="27" t="s">
        <v>1</v>
      </c>
      <c r="B25" s="27"/>
      <c r="C25" s="28" t="s">
        <v>288</v>
      </c>
      <c r="E25" s="27"/>
      <c r="F25" s="27"/>
      <c r="G25" s="27"/>
      <c r="H25" s="27"/>
      <c r="I25" s="27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25">
      <c r="A26" s="29"/>
      <c r="B26" s="29" t="s">
        <v>157</v>
      </c>
      <c r="C26" s="30"/>
      <c r="D26" s="31"/>
      <c r="E26" s="31"/>
      <c r="F26" s="532" t="s">
        <v>158</v>
      </c>
      <c r="G26" s="533"/>
      <c r="H26" s="29" t="s">
        <v>159</v>
      </c>
      <c r="I26" s="29"/>
      <c r="J26" s="33"/>
      <c r="K26" s="34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25">
      <c r="A27" s="35" t="s">
        <v>160</v>
      </c>
      <c r="B27" s="35" t="s">
        <v>161</v>
      </c>
      <c r="C27" s="535" t="s">
        <v>162</v>
      </c>
      <c r="D27" s="536"/>
      <c r="E27" s="536"/>
      <c r="F27" s="537" t="s">
        <v>250</v>
      </c>
      <c r="G27" s="538"/>
      <c r="H27" s="35" t="s">
        <v>163</v>
      </c>
      <c r="I27" s="35" t="s">
        <v>164</v>
      </c>
      <c r="J27" s="33"/>
      <c r="K27" s="34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x14ac:dyDescent="0.25">
      <c r="A28" s="38"/>
      <c r="B28" s="38" t="s">
        <v>165</v>
      </c>
      <c r="C28" s="38"/>
      <c r="D28" s="39"/>
      <c r="E28" s="39"/>
      <c r="F28" s="40" t="s">
        <v>166</v>
      </c>
      <c r="G28" s="40" t="s">
        <v>167</v>
      </c>
      <c r="H28" s="38" t="s">
        <v>168</v>
      </c>
      <c r="I28" s="38"/>
      <c r="J28" s="33"/>
      <c r="K28" s="34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x14ac:dyDescent="0.25">
      <c r="A29" s="51" t="s">
        <v>181</v>
      </c>
      <c r="B29" s="53"/>
      <c r="C29" s="54"/>
      <c r="D29" s="54"/>
      <c r="E29" s="54"/>
      <c r="F29" s="53"/>
      <c r="G29" s="53"/>
      <c r="H29" s="53"/>
      <c r="I29" s="53"/>
      <c r="J29" s="33"/>
      <c r="K29" s="34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5" x14ac:dyDescent="0.25">
      <c r="A30" s="42">
        <v>1</v>
      </c>
      <c r="B30" s="42" t="s">
        <v>182</v>
      </c>
      <c r="C30" s="539" t="str">
        <f>'NOWY II st. plan VIII'!B127</f>
        <v>Projektowanie dróg i ulic</v>
      </c>
      <c r="D30" s="540"/>
      <c r="E30" s="541"/>
      <c r="F30" s="42">
        <f>'NOWY II st. plan VIII'!P127</f>
        <v>8</v>
      </c>
      <c r="G30" s="42">
        <f>SUM('NOWY II st. plan VIII'!Q127:S127)</f>
        <v>16</v>
      </c>
      <c r="H30" s="42">
        <f>'ECTS DUL,BEA'!B12</f>
        <v>2</v>
      </c>
      <c r="I30" s="43"/>
      <c r="J30" s="26"/>
      <c r="K30" s="26"/>
      <c r="L30" s="34"/>
      <c r="M30" s="3"/>
      <c r="N30" s="34"/>
      <c r="O30" s="34"/>
      <c r="P30" s="34"/>
      <c r="Q30" s="34"/>
      <c r="R30" s="71"/>
      <c r="S30" s="558"/>
      <c r="T30" s="558"/>
      <c r="U30" s="26"/>
      <c r="V30" s="26"/>
      <c r="W30" s="26"/>
    </row>
    <row r="31" spans="1:23" ht="15" x14ac:dyDescent="0.25">
      <c r="A31" s="42">
        <v>2</v>
      </c>
      <c r="B31" s="42" t="s">
        <v>183</v>
      </c>
      <c r="C31" s="539" t="str">
        <f>'NOWY II st. plan VIII'!B128</f>
        <v>Skrzyżowania</v>
      </c>
      <c r="D31" s="540"/>
      <c r="E31" s="541"/>
      <c r="F31" s="42">
        <f>'NOWY II st. plan VIII'!P128</f>
        <v>8</v>
      </c>
      <c r="G31" s="42">
        <f>SUM('NOWY II st. plan VIII'!Q128:S128)</f>
        <v>16</v>
      </c>
      <c r="H31" s="42">
        <f>'ECTS DUL,BEA'!B15</f>
        <v>3</v>
      </c>
      <c r="I31" s="43"/>
      <c r="J31" s="26"/>
      <c r="K31" s="26"/>
      <c r="L31" s="34"/>
      <c r="M31" s="3"/>
      <c r="N31" s="34"/>
      <c r="O31" s="34"/>
      <c r="P31" s="34"/>
      <c r="Q31" s="34"/>
      <c r="R31" s="71"/>
      <c r="S31" s="558"/>
      <c r="T31" s="558"/>
      <c r="U31" s="26"/>
      <c r="V31" s="26"/>
      <c r="W31" s="26"/>
    </row>
    <row r="32" spans="1:23" ht="15" x14ac:dyDescent="0.25">
      <c r="A32" s="42">
        <v>3</v>
      </c>
      <c r="B32" s="42" t="s">
        <v>184</v>
      </c>
      <c r="C32" s="539" t="str">
        <f>'NOWY II st. plan VIII'!B129</f>
        <v>Budowa i utrzymanie dróg</v>
      </c>
      <c r="D32" s="540"/>
      <c r="E32" s="541"/>
      <c r="F32" s="42">
        <f>'NOWY II st. plan VIII'!P129</f>
        <v>16</v>
      </c>
      <c r="G32" s="42">
        <f>SUM('NOWY II st. plan VIII'!Q129:S129)</f>
        <v>8</v>
      </c>
      <c r="H32" s="42">
        <f>'ECTS DUL,BEA'!B5</f>
        <v>3</v>
      </c>
      <c r="I32" s="43"/>
      <c r="J32" s="26"/>
      <c r="K32" s="26"/>
      <c r="L32" s="34"/>
      <c r="M32" s="3"/>
      <c r="N32" s="34"/>
      <c r="O32" s="34"/>
      <c r="P32" s="34"/>
      <c r="Q32" s="34"/>
      <c r="R32" s="71"/>
      <c r="S32" s="558"/>
      <c r="T32" s="558"/>
      <c r="U32" s="26"/>
      <c r="V32" s="26"/>
      <c r="W32" s="26"/>
    </row>
    <row r="33" spans="1:23" ht="15" x14ac:dyDescent="0.25">
      <c r="A33" s="42">
        <v>4</v>
      </c>
      <c r="B33" s="42" t="s">
        <v>185</v>
      </c>
      <c r="C33" s="539" t="str">
        <f>'NOWY II st. plan VIII'!B131</f>
        <v>Nawierzchnie drogowe</v>
      </c>
      <c r="D33" s="540"/>
      <c r="E33" s="541"/>
      <c r="F33" s="42">
        <f>'NOWY II st. plan VIII'!P131</f>
        <v>8</v>
      </c>
      <c r="G33" s="42">
        <f>SUM('NOWY II st. plan VIII'!Q131:S131)</f>
        <v>16</v>
      </c>
      <c r="H33" s="42">
        <f>'ECTS DUL,BEA'!B9</f>
        <v>3</v>
      </c>
      <c r="I33" s="43"/>
      <c r="J33" s="26"/>
      <c r="K33" s="26"/>
      <c r="L33" s="34"/>
      <c r="M33" s="3"/>
      <c r="N33" s="34"/>
      <c r="O33" s="34"/>
      <c r="P33" s="34"/>
      <c r="Q33" s="34"/>
      <c r="R33" s="71"/>
      <c r="S33" s="558"/>
      <c r="T33" s="558"/>
      <c r="U33" s="26"/>
      <c r="V33" s="26"/>
      <c r="W33" s="26"/>
    </row>
    <row r="34" spans="1:23" ht="15" x14ac:dyDescent="0.25">
      <c r="A34" s="42">
        <v>5</v>
      </c>
      <c r="B34" s="42" t="s">
        <v>186</v>
      </c>
      <c r="C34" s="539" t="str">
        <f>'NOWY II st. plan VIII'!B132</f>
        <v>Organizacja ruchu drogowego</v>
      </c>
      <c r="D34" s="540"/>
      <c r="E34" s="541"/>
      <c r="F34" s="42">
        <f>'NOWY II st. plan VIII'!P132</f>
        <v>8</v>
      </c>
      <c r="G34" s="42">
        <f>SUM('NOWY II st. plan VIII'!Q132:S132)</f>
        <v>8</v>
      </c>
      <c r="H34" s="42">
        <f>'ECTS DUL,BEA'!B11</f>
        <v>2</v>
      </c>
      <c r="I34" s="43"/>
      <c r="J34" s="26"/>
      <c r="K34" s="26"/>
      <c r="L34" s="34"/>
      <c r="M34" s="3"/>
      <c r="N34" s="34"/>
      <c r="O34" s="34"/>
      <c r="P34" s="34"/>
      <c r="Q34" s="34"/>
      <c r="R34" s="71"/>
      <c r="S34" s="558"/>
      <c r="T34" s="558"/>
      <c r="U34" s="26"/>
      <c r="V34" s="26"/>
      <c r="W34" s="26"/>
    </row>
    <row r="35" spans="1:23" ht="15" x14ac:dyDescent="0.25">
      <c r="A35" s="42">
        <v>6</v>
      </c>
      <c r="B35" s="42" t="s">
        <v>187</v>
      </c>
      <c r="C35" s="539" t="str">
        <f>'NOWY II st. plan VIII'!B133</f>
        <v>Bezpieczeństwo ruchu drogowego</v>
      </c>
      <c r="D35" s="540"/>
      <c r="E35" s="541"/>
      <c r="F35" s="42">
        <f>'NOWY II st. plan VIII'!P133</f>
        <v>8</v>
      </c>
      <c r="G35" s="42">
        <f>SUM('NOWY II st. plan VIII'!Q133:S133)</f>
        <v>8</v>
      </c>
      <c r="H35" s="42">
        <f>'ECTS DUL,BEA'!B4</f>
        <v>3</v>
      </c>
      <c r="I35" s="43"/>
      <c r="J35" s="26"/>
      <c r="K35" s="26"/>
      <c r="L35" s="34"/>
      <c r="M35" s="3"/>
      <c r="N35" s="34"/>
      <c r="O35" s="34"/>
      <c r="P35" s="34"/>
      <c r="Q35" s="34"/>
      <c r="R35" s="71"/>
      <c r="S35" s="558"/>
      <c r="T35" s="558"/>
      <c r="U35" s="26"/>
      <c r="V35" s="26"/>
      <c r="W35" s="26"/>
    </row>
    <row r="36" spans="1:23" ht="15" x14ac:dyDescent="0.25">
      <c r="A36" s="42">
        <v>7</v>
      </c>
      <c r="B36" s="42" t="s">
        <v>188</v>
      </c>
      <c r="C36" s="539" t="str">
        <f>'NOWY II st. plan VIII'!B134</f>
        <v>Teoria ruchu drogowego</v>
      </c>
      <c r="D36" s="540"/>
      <c r="E36" s="541"/>
      <c r="F36" s="42">
        <f>'NOWY II st. plan VIII'!P134</f>
        <v>8</v>
      </c>
      <c r="G36" s="42"/>
      <c r="H36" s="42">
        <f>'ECTS DUL,BEA'!B16</f>
        <v>1</v>
      </c>
      <c r="I36" s="43"/>
      <c r="J36" s="26"/>
      <c r="K36" s="26"/>
      <c r="L36" s="34"/>
      <c r="M36" s="3"/>
      <c r="N36" s="34"/>
      <c r="O36" s="34"/>
      <c r="P36" s="34"/>
      <c r="Q36" s="34"/>
      <c r="R36" s="71"/>
      <c r="S36" s="558"/>
      <c r="T36" s="558"/>
      <c r="U36" s="26"/>
      <c r="V36" s="26"/>
      <c r="W36" s="26"/>
    </row>
    <row r="37" spans="1:23" ht="15" x14ac:dyDescent="0.25">
      <c r="A37" s="42">
        <v>8</v>
      </c>
      <c r="B37" s="42" t="s">
        <v>189</v>
      </c>
      <c r="C37" s="539" t="str">
        <f>'NOWY II st. plan VIII'!B135</f>
        <v>Komputerowe projektowanie dróg</v>
      </c>
      <c r="D37" s="540"/>
      <c r="E37" s="541"/>
      <c r="F37" s="42"/>
      <c r="G37" s="42">
        <f>SUM('NOWY II st. plan VIII'!Q135:S135)</f>
        <v>8</v>
      </c>
      <c r="H37" s="42">
        <f>'ECTS DUL,BEA'!B8</f>
        <v>1</v>
      </c>
      <c r="I37" s="43"/>
      <c r="J37" s="26"/>
      <c r="K37" s="26"/>
      <c r="L37" s="34"/>
      <c r="M37" s="3"/>
      <c r="N37" s="34"/>
      <c r="O37" s="34"/>
      <c r="P37" s="34"/>
      <c r="Q37" s="34"/>
      <c r="R37" s="71"/>
      <c r="S37" s="558"/>
      <c r="T37" s="558"/>
      <c r="U37" s="26"/>
      <c r="V37" s="26"/>
      <c r="W37" s="26"/>
    </row>
    <row r="38" spans="1:23" ht="15" x14ac:dyDescent="0.25">
      <c r="A38" s="42">
        <v>9</v>
      </c>
      <c r="B38" s="42" t="s">
        <v>190</v>
      </c>
      <c r="C38" s="539" t="str">
        <f>'NOWY II st. plan VIII'!B136</f>
        <v>Węzły drogowe</v>
      </c>
      <c r="D38" s="540"/>
      <c r="E38" s="541"/>
      <c r="F38" s="42">
        <f>'NOWY II st. plan VIII'!P136</f>
        <v>16</v>
      </c>
      <c r="G38" s="42">
        <f>SUM('NOWY II st. plan VIII'!Q136:S136)</f>
        <v>8</v>
      </c>
      <c r="H38" s="42">
        <f>'ECTS DUL,BEA'!B17</f>
        <v>2</v>
      </c>
      <c r="I38" s="43"/>
      <c r="J38" s="26"/>
      <c r="K38" s="26"/>
      <c r="L38" s="34"/>
      <c r="M38" s="3"/>
      <c r="N38" s="34"/>
      <c r="O38" s="34"/>
      <c r="P38" s="34"/>
      <c r="Q38" s="34"/>
      <c r="R38" s="71"/>
      <c r="S38" s="558"/>
      <c r="T38" s="558"/>
      <c r="U38" s="26"/>
      <c r="V38" s="26"/>
      <c r="W38" s="26"/>
    </row>
    <row r="39" spans="1:23" ht="15" x14ac:dyDescent="0.25">
      <c r="A39" s="42">
        <v>10</v>
      </c>
      <c r="B39" s="42" t="s">
        <v>191</v>
      </c>
      <c r="C39" s="539" t="str">
        <f>'NOWY II st. plan VIII'!B137</f>
        <v>Projektowanie układów komunikacyjnych</v>
      </c>
      <c r="D39" s="540"/>
      <c r="E39" s="541"/>
      <c r="F39" s="42">
        <f>'NOWY II st. plan VIII'!P137</f>
        <v>8</v>
      </c>
      <c r="G39" s="42">
        <f>SUM('NOWY II st. plan VIII'!Q137:S137)</f>
        <v>8</v>
      </c>
      <c r="H39" s="42">
        <f>'ECTS DUL,BEA'!B13</f>
        <v>2</v>
      </c>
      <c r="I39" s="43"/>
      <c r="J39" s="26"/>
      <c r="K39" s="26"/>
      <c r="L39" s="34"/>
      <c r="M39" s="3"/>
      <c r="N39" s="34"/>
      <c r="O39" s="34"/>
      <c r="P39" s="34"/>
      <c r="Q39" s="34"/>
      <c r="R39" s="71"/>
      <c r="S39" s="558"/>
      <c r="T39" s="558"/>
      <c r="U39" s="26"/>
      <c r="V39" s="26"/>
      <c r="W39" s="26"/>
    </row>
    <row r="40" spans="1:23" ht="15" x14ac:dyDescent="0.25">
      <c r="A40" s="42">
        <v>11</v>
      </c>
      <c r="B40" s="42" t="s">
        <v>192</v>
      </c>
      <c r="C40" s="539" t="str">
        <f>'NOWY II st. plan VIII'!B138</f>
        <v>Organizacja robót drogowych</v>
      </c>
      <c r="D40" s="540"/>
      <c r="E40" s="541"/>
      <c r="F40" s="42">
        <f>'NOWY II st. plan VIII'!P138</f>
        <v>8</v>
      </c>
      <c r="G40" s="42"/>
      <c r="H40" s="42">
        <f>'ECTS DUL,BEA'!B10</f>
        <v>2</v>
      </c>
      <c r="I40" s="43"/>
      <c r="J40" s="26"/>
      <c r="K40" s="26"/>
      <c r="L40" s="34"/>
      <c r="M40" s="3"/>
      <c r="N40" s="34"/>
      <c r="O40" s="34"/>
      <c r="P40" s="34"/>
      <c r="Q40" s="34"/>
      <c r="R40" s="71"/>
      <c r="S40" s="558"/>
      <c r="T40" s="558"/>
      <c r="U40" s="26"/>
      <c r="V40" s="26"/>
      <c r="W40" s="26"/>
    </row>
    <row r="41" spans="1:23" ht="15" x14ac:dyDescent="0.25">
      <c r="A41" s="42">
        <v>12</v>
      </c>
      <c r="B41" s="42" t="s">
        <v>193</v>
      </c>
      <c r="C41" s="539" t="str">
        <f>'NOWY II st. plan VIII'!B139</f>
        <v>Drogowe budowle inżynierskie</v>
      </c>
      <c r="D41" s="540"/>
      <c r="E41" s="541"/>
      <c r="F41" s="42">
        <f>'NOWY II st. plan VIII'!P139</f>
        <v>8</v>
      </c>
      <c r="G41" s="42"/>
      <c r="H41" s="42">
        <f>'ECTS DUL,BEA'!B7</f>
        <v>1</v>
      </c>
      <c r="I41" s="43"/>
      <c r="J41" s="26"/>
      <c r="K41" s="26"/>
      <c r="L41" s="34"/>
      <c r="M41" s="3"/>
      <c r="N41" s="34"/>
      <c r="O41" s="34"/>
      <c r="P41" s="34"/>
      <c r="Q41" s="34"/>
      <c r="R41" s="71"/>
      <c r="S41" s="558"/>
      <c r="T41" s="558"/>
      <c r="U41" s="26"/>
      <c r="V41" s="26"/>
      <c r="W41" s="26"/>
    </row>
    <row r="42" spans="1:23" ht="15" x14ac:dyDescent="0.25">
      <c r="A42" s="42">
        <v>13</v>
      </c>
      <c r="B42" s="42" t="s">
        <v>194</v>
      </c>
      <c r="C42" s="539" t="str">
        <f>'NOWY II st. plan VIII'!B140</f>
        <v>Seminarium dyplomowe</v>
      </c>
      <c r="D42" s="540"/>
      <c r="E42" s="541"/>
      <c r="F42" s="42"/>
      <c r="G42" s="42">
        <f>SUM('NOWY II st. plan VIII'!Q140:S140)</f>
        <v>8</v>
      </c>
      <c r="H42" s="41">
        <f>'ECTS DUL,BEA'!B14</f>
        <v>1</v>
      </c>
      <c r="I42" s="46"/>
      <c r="J42" s="26"/>
      <c r="K42" s="26"/>
      <c r="L42" s="34"/>
      <c r="M42" s="3"/>
      <c r="N42" s="34"/>
      <c r="O42" s="34"/>
      <c r="P42" s="34"/>
      <c r="Q42" s="34"/>
      <c r="R42" s="71"/>
      <c r="S42" s="558"/>
      <c r="T42" s="558"/>
      <c r="U42" s="26"/>
      <c r="V42" s="26"/>
      <c r="W42" s="26"/>
    </row>
    <row r="43" spans="1:23" ht="15" x14ac:dyDescent="0.25">
      <c r="A43" s="42">
        <v>14</v>
      </c>
      <c r="B43" s="42" t="s">
        <v>195</v>
      </c>
      <c r="C43" s="539" t="str">
        <f>'NOWY II st. plan VIII'!B141</f>
        <v>Budowle geotechniczne w drogownictwie</v>
      </c>
      <c r="D43" s="540"/>
      <c r="E43" s="541"/>
      <c r="F43" s="42">
        <f>'NOWY II st. plan VIII'!P141</f>
        <v>8</v>
      </c>
      <c r="G43" s="42"/>
      <c r="H43" s="41">
        <f>'ECTS DUL,BEA'!B6</f>
        <v>2</v>
      </c>
      <c r="I43" s="46"/>
      <c r="J43" s="26"/>
      <c r="K43" s="26"/>
      <c r="L43" s="34"/>
      <c r="M43" s="3"/>
      <c r="N43" s="34"/>
      <c r="O43" s="34"/>
      <c r="P43" s="34"/>
      <c r="Q43" s="34"/>
      <c r="R43" s="71"/>
      <c r="S43" s="558"/>
      <c r="T43" s="558"/>
      <c r="U43" s="26"/>
      <c r="V43" s="26"/>
      <c r="W43" s="26"/>
    </row>
    <row r="44" spans="1:23" s="1" customFormat="1" ht="15" x14ac:dyDescent="0.25">
      <c r="A44" s="40">
        <v>15</v>
      </c>
      <c r="B44" s="47" t="s">
        <v>236</v>
      </c>
      <c r="C44" s="539" t="str">
        <f>'NOWY II st. plan VIII'!B142</f>
        <v>Bezpieczeństwo i niezawodność konstrukcji</v>
      </c>
      <c r="D44" s="540"/>
      <c r="E44" s="541"/>
      <c r="F44" s="42">
        <f>'NOWY II st. plan VIII'!P142</f>
        <v>8</v>
      </c>
      <c r="G44" s="42"/>
      <c r="H44" s="38">
        <f>'ECTS DUL,BEA'!B3</f>
        <v>1</v>
      </c>
      <c r="I44" s="43"/>
      <c r="J44" s="26"/>
      <c r="K44" s="26"/>
      <c r="L44" s="34"/>
      <c r="M44" s="3"/>
      <c r="N44" s="34"/>
      <c r="O44" s="34"/>
      <c r="P44" s="34"/>
      <c r="Q44" s="34"/>
      <c r="R44" s="71"/>
      <c r="S44" s="73"/>
      <c r="T44" s="73"/>
      <c r="U44" s="26"/>
      <c r="V44" s="26"/>
      <c r="W44" s="26"/>
    </row>
    <row r="45" spans="1:23" s="1" customFormat="1" ht="15" x14ac:dyDescent="0.25">
      <c r="A45" s="40">
        <v>16</v>
      </c>
      <c r="B45" s="47" t="s">
        <v>276</v>
      </c>
      <c r="C45" s="539" t="str">
        <f>'NOWY II st. plan VIII'!B143</f>
        <v>Diagnostyka obiektów budowlanych</v>
      </c>
      <c r="D45" s="540"/>
      <c r="E45" s="541"/>
      <c r="F45" s="42">
        <f>'NOWY II st. plan VIII'!P143</f>
        <v>8</v>
      </c>
      <c r="G45" s="42"/>
      <c r="H45" s="38">
        <f>'ECTS DUL,BEA'!B18</f>
        <v>1</v>
      </c>
      <c r="I45" s="43"/>
      <c r="J45" s="26"/>
      <c r="K45" s="26"/>
      <c r="L45" s="34"/>
      <c r="M45" s="3"/>
      <c r="N45" s="34"/>
      <c r="O45" s="34"/>
      <c r="P45" s="34"/>
      <c r="Q45" s="34"/>
      <c r="R45" s="71"/>
      <c r="S45" s="73"/>
      <c r="T45" s="73"/>
      <c r="U45" s="26"/>
      <c r="V45" s="26"/>
      <c r="W45" s="26"/>
    </row>
    <row r="46" spans="1:23" ht="13.5" customHeight="1" x14ac:dyDescent="0.25">
      <c r="A46" s="539" t="s">
        <v>180</v>
      </c>
      <c r="B46" s="540"/>
      <c r="C46" s="540"/>
      <c r="D46" s="540"/>
      <c r="E46" s="540"/>
      <c r="F46" s="540"/>
      <c r="G46" s="541"/>
      <c r="H46" s="40">
        <f>SUM(H30:H45)</f>
        <v>30</v>
      </c>
      <c r="I46" s="45"/>
      <c r="J46" s="33"/>
      <c r="K46" s="26"/>
      <c r="L46" s="34"/>
      <c r="M46" s="3"/>
      <c r="N46" s="34"/>
      <c r="O46" s="34"/>
      <c r="P46" s="34"/>
      <c r="Q46" s="34"/>
      <c r="R46" s="71"/>
      <c r="S46" s="558"/>
      <c r="T46" s="558"/>
      <c r="U46" s="26"/>
      <c r="V46" s="26"/>
      <c r="W46" s="26"/>
    </row>
    <row r="47" spans="1:23" ht="15.75" customHeight="1" x14ac:dyDescent="0.25">
      <c r="A47" s="34"/>
      <c r="B47" s="34"/>
      <c r="C47" s="34"/>
      <c r="D47" s="34"/>
      <c r="E47" s="34"/>
      <c r="F47" s="36"/>
      <c r="G47" s="36"/>
      <c r="H47" s="36"/>
      <c r="I47" s="34"/>
      <c r="J47" s="26"/>
      <c r="K47" s="26"/>
      <c r="L47" s="34"/>
      <c r="M47" s="3"/>
      <c r="N47" s="34"/>
      <c r="O47" s="34"/>
      <c r="P47" s="34"/>
      <c r="Q47" s="34"/>
      <c r="R47" s="71"/>
      <c r="S47" s="73"/>
      <c r="T47" s="73"/>
      <c r="U47" s="26"/>
      <c r="V47" s="26"/>
      <c r="W47" s="26"/>
    </row>
    <row r="48" spans="1:23" ht="17.25" customHeight="1" x14ac:dyDescent="0.25">
      <c r="A48" s="27" t="s">
        <v>1</v>
      </c>
      <c r="B48" s="27"/>
      <c r="C48" s="28" t="s">
        <v>196</v>
      </c>
      <c r="E48" s="27"/>
      <c r="F48" s="27"/>
      <c r="G48" s="27"/>
      <c r="H48" s="27"/>
      <c r="I48" s="27"/>
      <c r="J48" s="26"/>
      <c r="K48" s="26"/>
      <c r="L48" s="34"/>
      <c r="M48" s="34"/>
      <c r="N48" s="34"/>
      <c r="O48" s="34"/>
      <c r="P48" s="34"/>
      <c r="Q48" s="34"/>
      <c r="R48" s="71"/>
      <c r="S48" s="73"/>
      <c r="T48" s="73"/>
      <c r="U48" s="26"/>
      <c r="V48" s="26"/>
      <c r="W48" s="26"/>
    </row>
    <row r="49" spans="1:23" x14ac:dyDescent="0.25">
      <c r="A49" s="29"/>
      <c r="B49" s="32" t="s">
        <v>157</v>
      </c>
      <c r="C49" s="30"/>
      <c r="D49" s="31"/>
      <c r="E49" s="48"/>
      <c r="F49" s="532" t="s">
        <v>158</v>
      </c>
      <c r="G49" s="542"/>
      <c r="H49" s="32" t="s">
        <v>159</v>
      </c>
      <c r="I49" s="32"/>
      <c r="J49" s="33"/>
      <c r="K49" s="26"/>
      <c r="U49" s="26"/>
      <c r="V49" s="26"/>
      <c r="W49" s="26"/>
    </row>
    <row r="50" spans="1:23" x14ac:dyDescent="0.25">
      <c r="A50" s="35" t="s">
        <v>160</v>
      </c>
      <c r="B50" s="37" t="s">
        <v>161</v>
      </c>
      <c r="C50" s="535" t="s">
        <v>162</v>
      </c>
      <c r="D50" s="536"/>
      <c r="E50" s="543"/>
      <c r="F50" s="537" t="s">
        <v>250</v>
      </c>
      <c r="G50" s="538"/>
      <c r="H50" s="37" t="s">
        <v>163</v>
      </c>
      <c r="I50" s="37" t="s">
        <v>164</v>
      </c>
      <c r="J50" s="33"/>
      <c r="K50" s="26"/>
      <c r="U50" s="26"/>
      <c r="V50" s="26"/>
      <c r="W50" s="26"/>
    </row>
    <row r="51" spans="1:23" x14ac:dyDescent="0.25">
      <c r="A51" s="38"/>
      <c r="B51" s="41" t="s">
        <v>165</v>
      </c>
      <c r="C51" s="38"/>
      <c r="D51" s="39"/>
      <c r="E51" s="49"/>
      <c r="F51" s="40" t="s">
        <v>166</v>
      </c>
      <c r="G51" s="42" t="s">
        <v>167</v>
      </c>
      <c r="H51" s="41" t="s">
        <v>168</v>
      </c>
      <c r="I51" s="41"/>
      <c r="J51" s="33"/>
      <c r="K51" s="26"/>
      <c r="U51" s="26"/>
      <c r="V51" s="26"/>
      <c r="W51" s="26"/>
    </row>
    <row r="52" spans="1:23" x14ac:dyDescent="0.25">
      <c r="A52" s="55" t="s">
        <v>181</v>
      </c>
      <c r="B52" s="54"/>
      <c r="C52" s="54"/>
      <c r="D52" s="54"/>
      <c r="E52" s="54"/>
      <c r="F52" s="54"/>
      <c r="G52" s="54"/>
      <c r="H52" s="54"/>
      <c r="I52" s="54"/>
      <c r="J52" s="33"/>
      <c r="K52" s="26"/>
      <c r="U52" s="26"/>
      <c r="V52" s="26"/>
      <c r="W52" s="26"/>
    </row>
    <row r="53" spans="1:23" ht="15" x14ac:dyDescent="0.25">
      <c r="A53" s="38">
        <v>1</v>
      </c>
      <c r="B53" s="40" t="s">
        <v>197</v>
      </c>
      <c r="C53" s="539" t="str">
        <f>'NOWY II st. plan VIII'!B181</f>
        <v>BIM w projektowaniu konstrukcji</v>
      </c>
      <c r="D53" s="540"/>
      <c r="E53" s="541"/>
      <c r="F53" s="40">
        <f>'NOWY II st. plan VIII'!P181</f>
        <v>8</v>
      </c>
      <c r="G53" s="40">
        <f>SUM('NOWY II st. plan VIII'!Q181:S181)</f>
        <v>16</v>
      </c>
      <c r="H53" s="40">
        <f>'ECTS KBI'!B15</f>
        <v>3</v>
      </c>
      <c r="I53" s="43"/>
      <c r="J53" s="33"/>
      <c r="K53" s="26"/>
      <c r="L53" s="1"/>
      <c r="M53" s="72"/>
      <c r="N53" s="34"/>
      <c r="O53" s="34"/>
      <c r="P53" s="34"/>
      <c r="Q53" s="34"/>
      <c r="R53" s="71"/>
      <c r="S53" s="74"/>
      <c r="T53" s="75"/>
      <c r="U53" s="26"/>
      <c r="V53" s="26"/>
      <c r="W53" s="26"/>
    </row>
    <row r="54" spans="1:23" ht="15" x14ac:dyDescent="0.25">
      <c r="A54" s="38">
        <v>2</v>
      </c>
      <c r="B54" s="40" t="s">
        <v>198</v>
      </c>
      <c r="C54" s="539" t="str">
        <f>'NOWY II st. plan VIII'!B182</f>
        <v>Bezpieczeństwo i niezawodność konstrukcji</v>
      </c>
      <c r="D54" s="540"/>
      <c r="E54" s="541"/>
      <c r="F54" s="40">
        <f>'NOWY II st. plan VIII'!P182</f>
        <v>16</v>
      </c>
      <c r="G54" s="40">
        <f>SUM('NOWY II st. plan VIII'!Q182:S182)</f>
        <v>8</v>
      </c>
      <c r="H54" s="40">
        <f>'ECTS KBI'!B5</f>
        <v>2</v>
      </c>
      <c r="I54" s="43"/>
      <c r="J54" s="33"/>
      <c r="K54" s="26"/>
      <c r="L54" s="1"/>
      <c r="M54" s="72"/>
      <c r="N54" s="34"/>
      <c r="O54" s="34"/>
      <c r="P54" s="34"/>
      <c r="Q54" s="34"/>
      <c r="R54" s="71"/>
      <c r="S54" s="74"/>
      <c r="T54" s="75"/>
      <c r="U54" s="26"/>
      <c r="V54" s="26"/>
      <c r="W54" s="26"/>
    </row>
    <row r="55" spans="1:23" ht="15" x14ac:dyDescent="0.25">
      <c r="A55" s="38">
        <v>3</v>
      </c>
      <c r="B55" s="40" t="s">
        <v>199</v>
      </c>
      <c r="C55" s="539" t="str">
        <f>'NOWY II st. plan VIII'!B183</f>
        <v>Mechanika konstrukcji</v>
      </c>
      <c r="D55" s="540"/>
      <c r="E55" s="541"/>
      <c r="F55" s="40">
        <f>'NOWY II st. plan VIII'!P183</f>
        <v>8</v>
      </c>
      <c r="G55" s="40">
        <f>SUM('NOWY II st. plan VIII'!Q183:S183)</f>
        <v>8</v>
      </c>
      <c r="H55" s="40">
        <f>'ECTS KBI'!B10</f>
        <v>2</v>
      </c>
      <c r="I55" s="43"/>
      <c r="J55" s="33"/>
      <c r="K55" s="26"/>
      <c r="L55" s="1"/>
      <c r="M55" s="72"/>
      <c r="N55" s="34"/>
      <c r="O55" s="34"/>
      <c r="P55" s="34"/>
      <c r="Q55" s="34"/>
      <c r="R55" s="71"/>
      <c r="S55" s="74"/>
      <c r="T55" s="75"/>
      <c r="U55" s="26"/>
      <c r="V55" s="26"/>
      <c r="W55" s="26"/>
    </row>
    <row r="56" spans="1:23" ht="15" x14ac:dyDescent="0.25">
      <c r="A56" s="38">
        <v>4</v>
      </c>
      <c r="B56" s="40" t="s">
        <v>200</v>
      </c>
      <c r="C56" s="539" t="str">
        <f>'NOWY II st. plan VIII'!B185</f>
        <v>Metoda elementów skończonych</v>
      </c>
      <c r="D56" s="540"/>
      <c r="E56" s="541"/>
      <c r="F56" s="40">
        <f>'NOWY II st. plan VIII'!P185</f>
        <v>8</v>
      </c>
      <c r="G56" s="40">
        <f>SUM('NOWY II st. plan VIII'!Q185:S185)</f>
        <v>8</v>
      </c>
      <c r="H56" s="40">
        <f>'ECTS KBI'!B11</f>
        <v>3</v>
      </c>
      <c r="I56" s="43"/>
      <c r="J56" s="33"/>
      <c r="K56" s="26"/>
      <c r="L56" s="1"/>
      <c r="M56" s="72"/>
      <c r="N56" s="26"/>
      <c r="O56" s="26"/>
      <c r="P56" s="26"/>
      <c r="Q56" s="26"/>
      <c r="R56" s="71"/>
      <c r="S56" s="74"/>
      <c r="T56" s="75"/>
      <c r="U56" s="26"/>
      <c r="V56" s="26"/>
      <c r="W56" s="26"/>
    </row>
    <row r="57" spans="1:23" ht="15" x14ac:dyDescent="0.25">
      <c r="A57" s="38">
        <v>5</v>
      </c>
      <c r="B57" s="40" t="s">
        <v>201</v>
      </c>
      <c r="C57" s="539" t="str">
        <f>'NOWY II st. plan VIII'!B187</f>
        <v>Stalowe konstrukcjie specjalne</v>
      </c>
      <c r="D57" s="540"/>
      <c r="E57" s="541"/>
      <c r="F57" s="40">
        <f>'NOWY II st. plan VIII'!P187</f>
        <v>8</v>
      </c>
      <c r="G57" s="40">
        <f>SUM('NOWY II st. plan VIII'!Q187:S187)</f>
        <v>8</v>
      </c>
      <c r="H57" s="40">
        <f>'ECTS KBI'!B16</f>
        <v>2</v>
      </c>
      <c r="I57" s="43"/>
      <c r="J57" s="33"/>
      <c r="K57" s="26"/>
      <c r="L57" s="1"/>
      <c r="M57" s="72"/>
      <c r="N57" s="26"/>
      <c r="O57" s="26"/>
      <c r="P57" s="26"/>
      <c r="Q57" s="26"/>
      <c r="R57" s="71"/>
      <c r="S57" s="74"/>
      <c r="T57" s="75"/>
      <c r="U57" s="26"/>
      <c r="V57" s="26"/>
      <c r="W57" s="26"/>
    </row>
    <row r="58" spans="1:23" ht="15" x14ac:dyDescent="0.25">
      <c r="A58" s="38">
        <v>6</v>
      </c>
      <c r="B58" s="40" t="s">
        <v>202</v>
      </c>
      <c r="C58" s="539" t="str">
        <f>'NOWY II st. plan VIII'!B188</f>
        <v>Złożone konstrukcje betonowe II</v>
      </c>
      <c r="D58" s="540"/>
      <c r="E58" s="541"/>
      <c r="F58" s="40">
        <f>'NOWY II st. plan VIII'!P188</f>
        <v>8</v>
      </c>
      <c r="G58" s="40">
        <f>SUM('NOWY II st. plan VIII'!Q188:S188)</f>
        <v>8</v>
      </c>
      <c r="H58" s="40">
        <f>'ECTS KBI'!B14</f>
        <v>2</v>
      </c>
      <c r="I58" s="43"/>
      <c r="J58" s="33"/>
      <c r="K58" s="26"/>
      <c r="L58" s="1"/>
      <c r="M58" s="72"/>
      <c r="N58" s="26"/>
      <c r="O58" s="26"/>
      <c r="P58" s="26"/>
      <c r="Q58" s="26"/>
      <c r="R58" s="71"/>
      <c r="S58" s="74"/>
      <c r="T58" s="75"/>
      <c r="U58" s="26"/>
      <c r="V58" s="26"/>
      <c r="W58" s="26"/>
    </row>
    <row r="59" spans="1:23" ht="15" x14ac:dyDescent="0.25">
      <c r="A59" s="38">
        <v>7</v>
      </c>
      <c r="B59" s="40" t="s">
        <v>203</v>
      </c>
      <c r="C59" s="539" t="str">
        <f>'NOWY II st. plan VIII'!B189</f>
        <v>Konstrukcje zespolone</v>
      </c>
      <c r="D59" s="540"/>
      <c r="E59" s="541"/>
      <c r="F59" s="40">
        <f>'NOWY II st. plan VIII'!P189</f>
        <v>8</v>
      </c>
      <c r="G59" s="40">
        <f>SUM('NOWY II st. plan VIII'!Q189:S189)</f>
        <v>16</v>
      </c>
      <c r="H59" s="40">
        <f>'ECTS KBI'!B9</f>
        <v>2</v>
      </c>
      <c r="I59" s="43"/>
      <c r="J59" s="33"/>
      <c r="K59" s="26"/>
      <c r="L59" s="1"/>
      <c r="M59" s="72"/>
      <c r="N59" s="26"/>
      <c r="O59" s="26"/>
      <c r="P59" s="26"/>
      <c r="Q59" s="26"/>
      <c r="R59" s="71"/>
      <c r="S59" s="74"/>
      <c r="T59" s="75"/>
      <c r="U59" s="26"/>
      <c r="V59" s="26"/>
      <c r="W59" s="26"/>
    </row>
    <row r="60" spans="1:23" ht="15" x14ac:dyDescent="0.25">
      <c r="A60" s="38">
        <v>8</v>
      </c>
      <c r="B60" s="40" t="s">
        <v>204</v>
      </c>
      <c r="C60" s="539" t="str">
        <f>'NOWY II st. plan VIII'!B190</f>
        <v>Betonowe konstrukcje sprężone</v>
      </c>
      <c r="D60" s="540"/>
      <c r="E60" s="541"/>
      <c r="F60" s="40">
        <f>'NOWY II st. plan VIII'!P190</f>
        <v>8</v>
      </c>
      <c r="G60" s="40">
        <f>SUM('NOWY II st. plan VIII'!Q190:S190)</f>
        <v>8</v>
      </c>
      <c r="H60" s="40">
        <f>'ECTS KBI'!B4</f>
        <v>2</v>
      </c>
      <c r="I60" s="43"/>
      <c r="J60" s="33"/>
      <c r="K60" s="26"/>
      <c r="L60" s="1"/>
      <c r="M60" s="72"/>
      <c r="N60" s="26"/>
      <c r="O60" s="26"/>
      <c r="P60" s="26"/>
      <c r="Q60" s="26"/>
      <c r="R60" s="71"/>
      <c r="S60" s="74"/>
      <c r="T60" s="75"/>
      <c r="U60" s="26"/>
      <c r="V60" s="26"/>
      <c r="W60" s="26"/>
    </row>
    <row r="61" spans="1:23" ht="15" x14ac:dyDescent="0.25">
      <c r="A61" s="38">
        <v>9</v>
      </c>
      <c r="B61" s="40" t="s">
        <v>205</v>
      </c>
      <c r="C61" s="539" t="str">
        <f>'NOWY II st. plan VIII'!B191</f>
        <v>Konstrukcje drewniane</v>
      </c>
      <c r="D61" s="540"/>
      <c r="E61" s="541"/>
      <c r="F61" s="40">
        <f>'NOWY II st. plan VIII'!P191</f>
        <v>8</v>
      </c>
      <c r="G61" s="40">
        <f>SUM('NOWY II st. plan VIII'!Q191:S191)</f>
        <v>8</v>
      </c>
      <c r="H61" s="40">
        <f>'ECTS KBI'!B8</f>
        <v>2</v>
      </c>
      <c r="I61" s="43"/>
      <c r="J61" s="33"/>
      <c r="K61" s="26"/>
      <c r="L61" s="1"/>
      <c r="M61" s="72"/>
      <c r="N61" s="26"/>
      <c r="O61" s="26"/>
      <c r="P61" s="26"/>
      <c r="Q61" s="26"/>
      <c r="R61" s="71"/>
      <c r="S61" s="74"/>
      <c r="T61" s="75"/>
      <c r="U61" s="26"/>
      <c r="V61" s="26"/>
      <c r="W61" s="26"/>
    </row>
    <row r="62" spans="1:23" ht="15" x14ac:dyDescent="0.25">
      <c r="A62" s="38">
        <v>10</v>
      </c>
      <c r="B62" s="40" t="s">
        <v>206</v>
      </c>
      <c r="C62" s="539" t="str">
        <f>'NOWY II st. plan VIII'!B192</f>
        <v>Dynamika budowli</v>
      </c>
      <c r="D62" s="540"/>
      <c r="E62" s="541"/>
      <c r="F62" s="40">
        <f>'NOWY II st. plan VIII'!P192</f>
        <v>8</v>
      </c>
      <c r="G62" s="40">
        <f>SUM('NOWY II st. plan VIII'!Q192:S192)</f>
        <v>8</v>
      </c>
      <c r="H62" s="40">
        <f>'ECTS KBI'!B7</f>
        <v>2</v>
      </c>
      <c r="I62" s="43"/>
      <c r="J62" s="33"/>
      <c r="K62" s="26"/>
      <c r="L62" s="1"/>
      <c r="M62" s="72"/>
      <c r="N62" s="26"/>
      <c r="O62" s="26"/>
      <c r="P62" s="26"/>
      <c r="Q62" s="26"/>
      <c r="R62" s="71"/>
      <c r="S62" s="74"/>
      <c r="T62" s="75"/>
      <c r="U62" s="26"/>
      <c r="V62" s="26"/>
      <c r="W62" s="26"/>
    </row>
    <row r="63" spans="1:23" ht="15" x14ac:dyDescent="0.25">
      <c r="A63" s="38">
        <v>11</v>
      </c>
      <c r="B63" s="40" t="s">
        <v>207</v>
      </c>
      <c r="C63" s="539" t="str">
        <f>'NOWY II st. plan VIII'!B193</f>
        <v>Przedmiot wybieralny 3.I</v>
      </c>
      <c r="D63" s="540"/>
      <c r="E63" s="541"/>
      <c r="F63" s="40">
        <f>'NOWY II st. plan VIII'!P193</f>
        <v>8</v>
      </c>
      <c r="G63" s="40">
        <f>SUM('NOWY II st. plan VIII'!Q193:S193)</f>
        <v>8</v>
      </c>
      <c r="H63" s="40">
        <f>'ECTS KBI'!B12</f>
        <v>3</v>
      </c>
      <c r="I63" s="43"/>
      <c r="J63" s="33"/>
      <c r="K63" s="26"/>
      <c r="L63" s="1"/>
      <c r="M63" s="72"/>
      <c r="N63" s="26"/>
      <c r="O63" s="26"/>
      <c r="P63" s="26"/>
      <c r="Q63" s="26"/>
      <c r="R63" s="71"/>
      <c r="S63" s="74"/>
      <c r="T63" s="75"/>
      <c r="U63" s="26"/>
      <c r="V63" s="26"/>
      <c r="W63" s="26"/>
    </row>
    <row r="64" spans="1:23" ht="15" x14ac:dyDescent="0.25">
      <c r="A64" s="38">
        <v>12</v>
      </c>
      <c r="B64" s="42" t="s">
        <v>208</v>
      </c>
      <c r="C64" s="539" t="str">
        <f>'NOWY II st. plan VIII'!B195</f>
        <v>Budownictwo przemysłowe</v>
      </c>
      <c r="D64" s="540"/>
      <c r="E64" s="541"/>
      <c r="F64" s="40">
        <f>'NOWY II st. plan VIII'!P195</f>
        <v>8</v>
      </c>
      <c r="G64" s="40">
        <f>SUM('NOWY II st. plan VIII'!Q195:S195)</f>
        <v>8</v>
      </c>
      <c r="H64" s="40">
        <f>'ECTS KBI'!B6</f>
        <v>2</v>
      </c>
      <c r="I64" s="43"/>
      <c r="J64" s="33"/>
      <c r="K64" s="26"/>
      <c r="L64" s="1"/>
      <c r="M64" s="72"/>
      <c r="N64" s="26"/>
      <c r="O64" s="26"/>
      <c r="P64" s="26"/>
      <c r="Q64" s="26"/>
      <c r="R64" s="71"/>
      <c r="S64" s="74"/>
      <c r="T64" s="75"/>
      <c r="U64" s="26"/>
      <c r="V64" s="26"/>
      <c r="W64" s="26"/>
    </row>
    <row r="65" spans="1:23" ht="15" x14ac:dyDescent="0.25">
      <c r="A65" s="38">
        <v>13</v>
      </c>
      <c r="B65" s="42" t="s">
        <v>240</v>
      </c>
      <c r="C65" s="539" t="str">
        <f>'NOWY II st. plan VIII'!B197</f>
        <v>Wybrane elementy infrastruktury drogowej</v>
      </c>
      <c r="D65" s="540"/>
      <c r="E65" s="541"/>
      <c r="F65" s="40">
        <f>'NOWY II st. plan VIII'!P197</f>
        <v>8</v>
      </c>
      <c r="G65" s="40">
        <f>SUM('NOWY II st. plan VIII'!Q197:S197)</f>
        <v>8</v>
      </c>
      <c r="H65" s="40">
        <f>'ECTS KBI'!B17</f>
        <v>2</v>
      </c>
      <c r="I65" s="43"/>
      <c r="J65" s="33"/>
      <c r="K65" s="26"/>
      <c r="L65" s="1"/>
      <c r="M65" s="72"/>
      <c r="N65" s="26"/>
      <c r="O65" s="26"/>
      <c r="P65" s="26"/>
      <c r="Q65" s="26"/>
      <c r="R65" s="71"/>
      <c r="S65" s="74"/>
      <c r="T65" s="75"/>
      <c r="U65" s="26"/>
      <c r="V65" s="26"/>
      <c r="W65" s="26"/>
    </row>
    <row r="66" spans="1:23" s="1" customFormat="1" ht="15" x14ac:dyDescent="0.25">
      <c r="A66" s="38">
        <v>14</v>
      </c>
      <c r="B66" s="39" t="s">
        <v>277</v>
      </c>
      <c r="C66" s="539" t="str">
        <f>'NOWY II st. plan VIII'!B198</f>
        <v>Seminarium dyplomowe</v>
      </c>
      <c r="D66" s="540"/>
      <c r="E66" s="541"/>
      <c r="F66" s="40"/>
      <c r="G66" s="40">
        <f>SUM('NOWY II st. plan VIII'!Q198:S198)</f>
        <v>8</v>
      </c>
      <c r="H66" s="38">
        <f>'ECTS KBI'!B13</f>
        <v>1</v>
      </c>
      <c r="I66" s="46"/>
      <c r="J66" s="33"/>
      <c r="K66" s="26"/>
      <c r="M66" s="72"/>
      <c r="N66" s="26"/>
      <c r="O66" s="26"/>
      <c r="P66" s="26"/>
      <c r="Q66" s="26"/>
      <c r="R66" s="71"/>
      <c r="S66" s="74"/>
      <c r="T66" s="75"/>
      <c r="U66" s="26"/>
      <c r="V66" s="26"/>
      <c r="W66" s="26"/>
    </row>
    <row r="67" spans="1:23" ht="15" x14ac:dyDescent="0.25">
      <c r="A67" s="539" t="s">
        <v>180</v>
      </c>
      <c r="B67" s="540"/>
      <c r="C67" s="540"/>
      <c r="D67" s="540"/>
      <c r="E67" s="540"/>
      <c r="F67" s="540"/>
      <c r="G67" s="541"/>
      <c r="H67" s="38">
        <f>SUM(H53:H66)</f>
        <v>30</v>
      </c>
      <c r="I67" s="46"/>
      <c r="J67" s="33"/>
      <c r="K67" s="26"/>
      <c r="L67" s="1"/>
      <c r="M67" s="72"/>
      <c r="N67" s="26"/>
      <c r="O67" s="26"/>
      <c r="P67" s="26"/>
      <c r="Q67" s="26"/>
      <c r="R67" s="71"/>
      <c r="S67" s="74"/>
      <c r="T67" s="75"/>
      <c r="U67" s="26"/>
      <c r="V67" s="26"/>
      <c r="W67" s="26"/>
    </row>
    <row r="68" spans="1:23" ht="15.75" customHeight="1" x14ac:dyDescent="0.25">
      <c r="A68" s="34"/>
      <c r="B68" s="34"/>
      <c r="C68" s="34"/>
      <c r="D68" s="34"/>
      <c r="E68" s="34"/>
      <c r="F68" s="36"/>
      <c r="G68" s="36"/>
      <c r="H68" s="36"/>
      <c r="I68" s="34"/>
      <c r="J68" s="26"/>
      <c r="K68" s="26"/>
      <c r="L68" s="26"/>
      <c r="M68" s="26"/>
      <c r="N68" s="26"/>
      <c r="O68" s="26"/>
      <c r="P68" s="26"/>
      <c r="Q68" s="26"/>
      <c r="R68" s="71"/>
      <c r="S68" s="74"/>
      <c r="T68" s="75"/>
      <c r="U68" s="26"/>
      <c r="V68" s="26"/>
      <c r="W68" s="26"/>
    </row>
    <row r="69" spans="1:23" ht="15" x14ac:dyDescent="0.25">
      <c r="A69" s="27" t="s">
        <v>1</v>
      </c>
      <c r="B69" s="27"/>
      <c r="C69" s="531" t="s">
        <v>210</v>
      </c>
      <c r="D69" s="531"/>
      <c r="E69" s="531"/>
      <c r="F69" s="531"/>
      <c r="G69" s="531"/>
      <c r="H69" s="27"/>
      <c r="I69" s="27"/>
      <c r="J69" s="34"/>
      <c r="K69" s="26"/>
      <c r="L69" s="26"/>
      <c r="M69" s="26"/>
      <c r="N69" s="26"/>
      <c r="O69" s="26"/>
      <c r="P69" s="26"/>
      <c r="Q69" s="26"/>
      <c r="R69" s="71"/>
      <c r="S69" s="74"/>
      <c r="T69" s="75"/>
      <c r="U69" s="26"/>
      <c r="V69" s="26"/>
      <c r="W69" s="26"/>
    </row>
    <row r="70" spans="1:23" ht="15" x14ac:dyDescent="0.25">
      <c r="A70" s="29"/>
      <c r="B70" s="29" t="s">
        <v>157</v>
      </c>
      <c r="C70" s="30"/>
      <c r="D70" s="31"/>
      <c r="E70" s="31"/>
      <c r="F70" s="532" t="s">
        <v>158</v>
      </c>
      <c r="G70" s="533"/>
      <c r="H70" s="29" t="s">
        <v>159</v>
      </c>
      <c r="I70" s="32"/>
      <c r="J70" s="34"/>
      <c r="K70" s="26"/>
      <c r="L70" s="26"/>
      <c r="M70" s="26"/>
      <c r="N70" s="26"/>
      <c r="O70" s="26"/>
      <c r="P70" s="26"/>
      <c r="Q70" s="26"/>
      <c r="R70" s="71"/>
      <c r="S70" s="74"/>
      <c r="T70" s="75"/>
      <c r="U70" s="26"/>
      <c r="V70" s="26"/>
      <c r="W70" s="26"/>
    </row>
    <row r="71" spans="1:23" ht="15" x14ac:dyDescent="0.25">
      <c r="A71" s="35" t="s">
        <v>160</v>
      </c>
      <c r="B71" s="35" t="s">
        <v>161</v>
      </c>
      <c r="C71" s="535" t="s">
        <v>162</v>
      </c>
      <c r="D71" s="536"/>
      <c r="E71" s="536"/>
      <c r="F71" s="537" t="s">
        <v>250</v>
      </c>
      <c r="G71" s="538"/>
      <c r="H71" s="35" t="s">
        <v>163</v>
      </c>
      <c r="I71" s="37" t="s">
        <v>164</v>
      </c>
      <c r="J71" s="34"/>
      <c r="K71" s="26"/>
      <c r="L71" s="26"/>
      <c r="M71" s="26"/>
      <c r="N71" s="26"/>
      <c r="O71" s="26"/>
      <c r="P71" s="26"/>
      <c r="Q71" s="26"/>
      <c r="R71" s="71"/>
      <c r="S71" s="74"/>
      <c r="T71" s="75"/>
      <c r="U71" s="26"/>
      <c r="V71" s="26"/>
      <c r="W71" s="26"/>
    </row>
    <row r="72" spans="1:23" ht="15" x14ac:dyDescent="0.25">
      <c r="A72" s="38"/>
      <c r="B72" s="38" t="s">
        <v>165</v>
      </c>
      <c r="C72" s="38"/>
      <c r="D72" s="39"/>
      <c r="E72" s="39"/>
      <c r="F72" s="40" t="s">
        <v>166</v>
      </c>
      <c r="G72" s="42" t="s">
        <v>167</v>
      </c>
      <c r="H72" s="38" t="s">
        <v>168</v>
      </c>
      <c r="I72" s="41"/>
      <c r="J72" s="34"/>
      <c r="K72" s="26"/>
      <c r="L72" s="26"/>
      <c r="M72" s="26"/>
      <c r="N72" s="26"/>
      <c r="O72" s="26"/>
      <c r="P72" s="26"/>
      <c r="Q72" s="26"/>
      <c r="R72" s="71"/>
      <c r="S72" s="73"/>
      <c r="T72" s="73"/>
      <c r="U72" s="26"/>
      <c r="V72" s="26"/>
      <c r="W72" s="26"/>
    </row>
    <row r="73" spans="1:23" x14ac:dyDescent="0.25">
      <c r="A73" s="55" t="s">
        <v>181</v>
      </c>
      <c r="B73" s="54"/>
      <c r="C73" s="54"/>
      <c r="D73" s="54"/>
      <c r="E73" s="54"/>
      <c r="F73" s="54"/>
      <c r="G73" s="54"/>
      <c r="H73" s="54"/>
      <c r="I73" s="66"/>
      <c r="J73" s="34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15" x14ac:dyDescent="0.25">
      <c r="A74" s="38">
        <v>1</v>
      </c>
      <c r="B74" s="40" t="s">
        <v>211</v>
      </c>
      <c r="C74" s="563" t="str">
        <f>'NOWY II st. plan VIII'!B237</f>
        <v>Mechanika konstrukcji</v>
      </c>
      <c r="D74" s="564"/>
      <c r="E74" s="565"/>
      <c r="F74" s="42">
        <f>'NOWY II st. plan VIII'!P237</f>
        <v>16</v>
      </c>
      <c r="G74" s="42">
        <f>SUM('NOWY II st. plan VIII'!S237)</f>
        <v>16</v>
      </c>
      <c r="H74" s="42">
        <f>'ECTS Mosty'!B5</f>
        <v>3</v>
      </c>
      <c r="I74" s="43"/>
      <c r="J74" s="34"/>
      <c r="K74" s="26"/>
      <c r="L74" s="1"/>
      <c r="M74" s="72"/>
      <c r="N74" s="26"/>
      <c r="O74" s="26"/>
      <c r="P74" s="26"/>
      <c r="Q74" s="26"/>
      <c r="R74" s="71"/>
      <c r="S74" s="74"/>
      <c r="T74" s="76"/>
      <c r="U74" s="26"/>
      <c r="V74" s="26"/>
      <c r="W74" s="26"/>
    </row>
    <row r="75" spans="1:23" ht="15" x14ac:dyDescent="0.25">
      <c r="A75" s="40">
        <v>2</v>
      </c>
      <c r="B75" s="40" t="s">
        <v>212</v>
      </c>
      <c r="C75" s="563" t="str">
        <f>'NOWY II st. plan VIII'!B238</f>
        <v>Dynamika budowli</v>
      </c>
      <c r="D75" s="564"/>
      <c r="E75" s="565"/>
      <c r="F75" s="42">
        <f>'NOWY II st. plan VIII'!P238</f>
        <v>8</v>
      </c>
      <c r="G75" s="42">
        <f>SUM('NOWY II st. plan VIII'!S238)</f>
        <v>8</v>
      </c>
      <c r="H75" s="42">
        <f>'ECTS Mosty'!B4</f>
        <v>2</v>
      </c>
      <c r="I75" s="43"/>
      <c r="J75" s="34"/>
      <c r="K75" s="26"/>
      <c r="L75" s="1"/>
      <c r="M75" s="72"/>
      <c r="N75" s="26"/>
      <c r="O75" s="26"/>
      <c r="P75" s="26"/>
      <c r="Q75" s="26"/>
      <c r="R75" s="71"/>
      <c r="S75" s="74"/>
      <c r="T75" s="76"/>
      <c r="U75" s="26"/>
      <c r="V75" s="26"/>
      <c r="W75" s="26"/>
    </row>
    <row r="76" spans="1:23" ht="15" x14ac:dyDescent="0.25">
      <c r="A76" s="40">
        <v>3</v>
      </c>
      <c r="B76" s="40" t="s">
        <v>213</v>
      </c>
      <c r="C76" s="563" t="str">
        <f>'NOWY II st. plan VIII'!B239</f>
        <v>Metoda elementów skończonych</v>
      </c>
      <c r="D76" s="564"/>
      <c r="E76" s="565"/>
      <c r="F76" s="42">
        <f>'NOWY II st. plan VIII'!P239</f>
        <v>8</v>
      </c>
      <c r="G76" s="42">
        <f>SUM('NOWY II st. plan VIII'!S239)</f>
        <v>0</v>
      </c>
      <c r="H76" s="42">
        <f>'ECTS Mosty'!B6</f>
        <v>2</v>
      </c>
      <c r="I76" s="43"/>
      <c r="J76" s="34"/>
      <c r="K76" s="26"/>
      <c r="L76" s="1"/>
      <c r="M76" s="72"/>
      <c r="N76" s="26"/>
      <c r="O76" s="26"/>
      <c r="P76" s="26"/>
      <c r="Q76" s="26"/>
      <c r="R76" s="71"/>
      <c r="S76" s="74"/>
      <c r="T76" s="76"/>
      <c r="U76" s="26"/>
      <c r="V76" s="26"/>
      <c r="W76" s="26"/>
    </row>
    <row r="77" spans="1:23" ht="15" x14ac:dyDescent="0.25">
      <c r="A77" s="40">
        <v>4</v>
      </c>
      <c r="B77" s="40" t="s">
        <v>214</v>
      </c>
      <c r="C77" s="539" t="str">
        <f>'NOWY II st. plan VIII'!B241</f>
        <v>Stalowe konstrukcje specjalne</v>
      </c>
      <c r="D77" s="540"/>
      <c r="E77" s="541"/>
      <c r="F77" s="42">
        <f>'NOWY II st. plan VIII'!P241</f>
        <v>8</v>
      </c>
      <c r="G77" s="42">
        <f>SUM('NOWY II st. plan VIII'!Q241:S241)</f>
        <v>8</v>
      </c>
      <c r="H77" s="42">
        <f>'ECTS Mosty'!B13</f>
        <v>2</v>
      </c>
      <c r="I77" s="43"/>
      <c r="J77" s="34"/>
      <c r="K77" s="26"/>
      <c r="L77" s="1"/>
      <c r="M77" s="72"/>
      <c r="N77" s="26"/>
      <c r="O77" s="26"/>
      <c r="P77" s="26"/>
      <c r="Q77" s="26"/>
      <c r="R77" s="71"/>
      <c r="S77" s="74"/>
      <c r="T77" s="76"/>
      <c r="U77" s="26"/>
      <c r="V77" s="26"/>
      <c r="W77" s="26"/>
    </row>
    <row r="78" spans="1:23" ht="15" x14ac:dyDescent="0.25">
      <c r="A78" s="40">
        <v>5</v>
      </c>
      <c r="B78" s="40" t="s">
        <v>215</v>
      </c>
      <c r="C78" s="539" t="str">
        <f>'NOWY II st. plan VIII'!B242</f>
        <v>Złożone konstrukcje betonowe II</v>
      </c>
      <c r="D78" s="540"/>
      <c r="E78" s="541"/>
      <c r="F78" s="42">
        <f>'NOWY II st. plan VIII'!P242</f>
        <v>8</v>
      </c>
      <c r="G78" s="42">
        <f>SUM('NOWY II st. plan VIII'!Q242:S242)</f>
        <v>8</v>
      </c>
      <c r="H78" s="42">
        <f>'ECTS Mosty'!B12</f>
        <v>2</v>
      </c>
      <c r="I78" s="43"/>
      <c r="J78" s="34"/>
      <c r="K78" s="26"/>
      <c r="L78" s="1"/>
      <c r="M78" s="72"/>
      <c r="N78" s="26"/>
      <c r="O78" s="26"/>
      <c r="P78" s="26"/>
      <c r="Q78" s="26"/>
      <c r="R78" s="71"/>
      <c r="S78" s="74"/>
      <c r="T78" s="76"/>
      <c r="U78" s="26"/>
      <c r="V78" s="26"/>
      <c r="W78" s="26"/>
    </row>
    <row r="79" spans="1:23" ht="15" x14ac:dyDescent="0.25">
      <c r="A79" s="40">
        <v>6</v>
      </c>
      <c r="B79" s="40" t="s">
        <v>216</v>
      </c>
      <c r="C79" s="539" t="str">
        <f>'NOWY II st. plan VIII'!B243</f>
        <v>Mosty metalowe</v>
      </c>
      <c r="D79" s="540"/>
      <c r="E79" s="541"/>
      <c r="F79" s="42">
        <f>'NOWY II st. plan VIII'!P243</f>
        <v>24</v>
      </c>
      <c r="G79" s="42">
        <f>SUM('NOWY II st. plan VIII'!Q243:S243)</f>
        <v>16</v>
      </c>
      <c r="H79" s="42">
        <f>'ECTS Mosty'!B8</f>
        <v>5</v>
      </c>
      <c r="I79" s="43"/>
      <c r="J79" s="34"/>
      <c r="K79" s="26"/>
      <c r="L79" s="1"/>
      <c r="M79" s="72"/>
      <c r="N79" s="26"/>
      <c r="O79" s="26"/>
      <c r="P79" s="26"/>
      <c r="Q79" s="26"/>
      <c r="R79" s="71"/>
      <c r="S79" s="74"/>
      <c r="T79" s="76"/>
      <c r="U79" s="26"/>
      <c r="V79" s="26"/>
      <c r="W79" s="26"/>
    </row>
    <row r="80" spans="1:23" ht="15" x14ac:dyDescent="0.25">
      <c r="A80" s="40">
        <v>7</v>
      </c>
      <c r="B80" s="40" t="s">
        <v>217</v>
      </c>
      <c r="C80" s="539" t="str">
        <f>'NOWY II st. plan VIII'!B244</f>
        <v>Mosty betonowe</v>
      </c>
      <c r="D80" s="540"/>
      <c r="E80" s="541"/>
      <c r="F80" s="42">
        <f>'NOWY II st. plan VIII'!P244</f>
        <v>16</v>
      </c>
      <c r="G80" s="42">
        <f>SUM('NOWY II st. plan VIII'!Q244:S244)</f>
        <v>16</v>
      </c>
      <c r="H80" s="42">
        <f>'ECTS Mosty'!B7</f>
        <v>5</v>
      </c>
      <c r="I80" s="43"/>
      <c r="J80" s="34"/>
      <c r="K80" s="26"/>
      <c r="L80" s="1"/>
      <c r="M80" s="72"/>
      <c r="N80" s="26"/>
      <c r="O80" s="26"/>
      <c r="P80" s="26"/>
      <c r="Q80" s="26"/>
      <c r="R80" s="71"/>
      <c r="S80" s="74"/>
      <c r="T80" s="76"/>
      <c r="U80" s="26"/>
      <c r="V80" s="26"/>
      <c r="W80" s="26"/>
    </row>
    <row r="81" spans="1:23" ht="15" x14ac:dyDescent="0.25">
      <c r="A81" s="40">
        <v>8</v>
      </c>
      <c r="B81" s="40" t="s">
        <v>218</v>
      </c>
      <c r="C81" s="539" t="str">
        <f>'NOWY II st. plan VIII'!B245</f>
        <v>Posadowienie obiektów inżynierskich</v>
      </c>
      <c r="D81" s="540"/>
      <c r="E81" s="541"/>
      <c r="F81" s="42">
        <f>'NOWY II st. plan VIII'!P245</f>
        <v>16</v>
      </c>
      <c r="G81" s="42">
        <f>SUM('NOWY II st. plan VIII'!Q245:S245)</f>
        <v>16</v>
      </c>
      <c r="H81" s="42">
        <f>'ECTS Mosty'!B10</f>
        <v>5</v>
      </c>
      <c r="I81" s="43"/>
      <c r="J81" s="34"/>
      <c r="K81" s="26"/>
      <c r="L81" s="1"/>
      <c r="M81" s="72"/>
      <c r="N81" s="26"/>
      <c r="O81" s="26"/>
      <c r="P81" s="26"/>
      <c r="Q81" s="26"/>
      <c r="R81" s="71"/>
      <c r="S81" s="74"/>
      <c r="T81" s="76"/>
      <c r="U81" s="26"/>
      <c r="V81" s="26"/>
      <c r="W81" s="26"/>
    </row>
    <row r="82" spans="1:23" ht="15" x14ac:dyDescent="0.25">
      <c r="A82" s="40">
        <v>9</v>
      </c>
      <c r="B82" s="40" t="s">
        <v>219</v>
      </c>
      <c r="C82" s="539" t="str">
        <f>'NOWY II st. plan VIII'!B246</f>
        <v>Podstawy projektowania dróg</v>
      </c>
      <c r="D82" s="540"/>
      <c r="E82" s="541"/>
      <c r="F82" s="42">
        <f>'NOWY II st. plan VIII'!P246</f>
        <v>8</v>
      </c>
      <c r="G82" s="42">
        <f>SUM('NOWY II st. plan VIII'!Q246:S246)</f>
        <v>8</v>
      </c>
      <c r="H82" s="42">
        <f>'ECTS Mosty'!B9</f>
        <v>2</v>
      </c>
      <c r="I82" s="43"/>
      <c r="J82" s="34"/>
      <c r="K82" s="26"/>
      <c r="L82" s="1"/>
      <c r="M82" s="72"/>
      <c r="N82" s="26"/>
      <c r="O82" s="26"/>
      <c r="P82" s="26"/>
      <c r="Q82" s="26"/>
      <c r="R82" s="71"/>
      <c r="S82" s="74"/>
      <c r="T82" s="76"/>
      <c r="U82" s="26"/>
      <c r="V82" s="26"/>
      <c r="W82" s="26"/>
    </row>
    <row r="83" spans="1:23" s="1" customFormat="1" ht="15" x14ac:dyDescent="0.25">
      <c r="A83" s="40">
        <v>10</v>
      </c>
      <c r="B83" s="40" t="s">
        <v>220</v>
      </c>
      <c r="C83" s="539" t="str">
        <f>'NOWY II st. plan VIII'!B250</f>
        <v>BIM w projektowaniu mostów</v>
      </c>
      <c r="D83" s="540"/>
      <c r="E83" s="541"/>
      <c r="F83" s="42">
        <f>'NOWY II st. plan VIII'!P250</f>
        <v>8</v>
      </c>
      <c r="G83" s="42"/>
      <c r="H83" s="42">
        <f>'ECTS Mosty'!B14</f>
        <v>1</v>
      </c>
      <c r="I83" s="43"/>
      <c r="J83" s="34"/>
      <c r="K83" s="26"/>
      <c r="M83" s="72"/>
      <c r="N83" s="26"/>
      <c r="O83" s="26"/>
      <c r="P83" s="26"/>
      <c r="Q83" s="26"/>
      <c r="R83" s="71"/>
      <c r="S83" s="74"/>
      <c r="T83" s="76"/>
      <c r="U83" s="26"/>
      <c r="V83" s="26"/>
      <c r="W83" s="26"/>
    </row>
    <row r="84" spans="1:23" ht="15" x14ac:dyDescent="0.25">
      <c r="A84" s="40">
        <v>11</v>
      </c>
      <c r="B84" s="40" t="s">
        <v>245</v>
      </c>
      <c r="C84" s="539" t="s">
        <v>93</v>
      </c>
      <c r="D84" s="540"/>
      <c r="E84" s="541"/>
      <c r="F84" s="42"/>
      <c r="G84" s="42">
        <f>SUM('NOWY II st. plan VIII'!U251:W251)</f>
        <v>10</v>
      </c>
      <c r="H84" s="42">
        <f>'ECTS Mosty'!B11</f>
        <v>1</v>
      </c>
      <c r="I84" s="43"/>
      <c r="J84" s="34"/>
      <c r="K84" s="26"/>
      <c r="L84" s="1"/>
      <c r="M84" s="72"/>
      <c r="N84" s="26"/>
      <c r="O84" s="26"/>
      <c r="P84" s="26"/>
      <c r="Q84" s="26"/>
      <c r="R84" s="71"/>
      <c r="S84" s="74"/>
      <c r="T84" s="76"/>
      <c r="U84" s="26"/>
      <c r="V84" s="26"/>
      <c r="W84" s="26"/>
    </row>
    <row r="85" spans="1:23" ht="15" x14ac:dyDescent="0.25">
      <c r="A85" s="539" t="s">
        <v>180</v>
      </c>
      <c r="B85" s="540"/>
      <c r="C85" s="540"/>
      <c r="D85" s="540"/>
      <c r="E85" s="540"/>
      <c r="F85" s="540"/>
      <c r="G85" s="541"/>
      <c r="H85" s="42">
        <f>SUM(H74:H84)</f>
        <v>30</v>
      </c>
      <c r="I85" s="43"/>
      <c r="J85" s="34"/>
      <c r="K85" s="26"/>
      <c r="L85" s="1"/>
      <c r="M85" s="72"/>
      <c r="N85" s="26"/>
      <c r="O85" s="26"/>
      <c r="P85" s="26"/>
      <c r="Q85" s="26"/>
      <c r="R85" s="71"/>
      <c r="S85" s="74"/>
      <c r="T85" s="76"/>
      <c r="U85" s="26"/>
      <c r="V85" s="26"/>
      <c r="W85" s="26"/>
    </row>
    <row r="86" spans="1:23" ht="15" x14ac:dyDescent="0.25">
      <c r="A86" s="34"/>
      <c r="B86" s="34"/>
      <c r="C86" s="34"/>
      <c r="D86" s="34"/>
      <c r="E86" s="34"/>
      <c r="F86" s="36"/>
      <c r="G86" s="36"/>
      <c r="H86" s="36"/>
      <c r="I86" s="34"/>
      <c r="J86" s="34"/>
      <c r="K86" s="26"/>
      <c r="L86" s="26"/>
      <c r="M86" s="26"/>
      <c r="N86" s="26"/>
      <c r="O86" s="26"/>
      <c r="P86" s="26"/>
      <c r="Q86" s="26"/>
      <c r="R86" s="71"/>
      <c r="S86" s="74"/>
      <c r="T86" s="76"/>
      <c r="U86" s="26"/>
      <c r="V86" s="26"/>
      <c r="W86" s="26"/>
    </row>
    <row r="87" spans="1:23" ht="15" x14ac:dyDescent="0.25">
      <c r="A87" s="27" t="s">
        <v>1</v>
      </c>
      <c r="B87" s="27"/>
      <c r="C87" s="28" t="s">
        <v>221</v>
      </c>
      <c r="E87" s="27"/>
      <c r="F87" s="27"/>
      <c r="G87" s="27"/>
      <c r="H87" s="27"/>
      <c r="I87" s="27"/>
      <c r="J87" s="34"/>
      <c r="K87" s="26"/>
      <c r="L87" s="26"/>
      <c r="M87" s="26"/>
      <c r="N87" s="26"/>
      <c r="O87" s="26"/>
      <c r="P87" s="26"/>
      <c r="Q87" s="26"/>
      <c r="R87" s="71"/>
      <c r="S87" s="74"/>
      <c r="T87" s="76"/>
      <c r="U87" s="26"/>
      <c r="V87" s="26"/>
      <c r="W87" s="26"/>
    </row>
    <row r="88" spans="1:23" ht="15" x14ac:dyDescent="0.25">
      <c r="A88" s="29"/>
      <c r="B88" s="29" t="s">
        <v>157</v>
      </c>
      <c r="C88" s="30"/>
      <c r="D88" s="31"/>
      <c r="E88" s="31"/>
      <c r="F88" s="532" t="s">
        <v>158</v>
      </c>
      <c r="G88" s="533"/>
      <c r="H88" s="29" t="s">
        <v>159</v>
      </c>
      <c r="I88" s="32"/>
      <c r="J88" s="34"/>
      <c r="K88" s="26"/>
      <c r="L88" s="26"/>
      <c r="M88" s="26"/>
      <c r="N88" s="26"/>
      <c r="O88" s="26"/>
      <c r="P88" s="26"/>
      <c r="Q88" s="26"/>
      <c r="R88" s="71"/>
      <c r="S88" s="74"/>
      <c r="T88" s="76"/>
      <c r="U88" s="26"/>
      <c r="V88" s="26"/>
      <c r="W88" s="26"/>
    </row>
    <row r="89" spans="1:23" ht="15" x14ac:dyDescent="0.25">
      <c r="A89" s="35" t="s">
        <v>160</v>
      </c>
      <c r="B89" s="35" t="s">
        <v>161</v>
      </c>
      <c r="C89" s="535" t="s">
        <v>162</v>
      </c>
      <c r="D89" s="536"/>
      <c r="E89" s="536"/>
      <c r="F89" s="537" t="s">
        <v>250</v>
      </c>
      <c r="G89" s="538"/>
      <c r="H89" s="35" t="s">
        <v>163</v>
      </c>
      <c r="I89" s="37" t="s">
        <v>164</v>
      </c>
      <c r="J89" s="34"/>
      <c r="K89" s="26"/>
      <c r="L89" s="26"/>
      <c r="M89" s="26"/>
      <c r="N89" s="26"/>
      <c r="O89" s="26"/>
      <c r="P89" s="26"/>
      <c r="Q89" s="26"/>
      <c r="R89" s="71"/>
      <c r="S89" s="77"/>
      <c r="T89" s="76"/>
      <c r="U89" s="26"/>
      <c r="V89" s="26"/>
      <c r="W89" s="26"/>
    </row>
    <row r="90" spans="1:23" ht="15" x14ac:dyDescent="0.25">
      <c r="A90" s="38"/>
      <c r="B90" s="38" t="s">
        <v>165</v>
      </c>
      <c r="C90" s="38"/>
      <c r="D90" s="39"/>
      <c r="E90" s="39"/>
      <c r="F90" s="40" t="s">
        <v>166</v>
      </c>
      <c r="G90" s="40" t="s">
        <v>167</v>
      </c>
      <c r="H90" s="38" t="s">
        <v>168</v>
      </c>
      <c r="I90" s="41"/>
      <c r="J90" s="34"/>
      <c r="K90" s="26"/>
      <c r="L90" s="26"/>
      <c r="M90" s="26"/>
      <c r="N90" s="26"/>
      <c r="O90" s="26"/>
      <c r="P90" s="26"/>
      <c r="Q90" s="26"/>
      <c r="R90" s="71"/>
      <c r="S90" s="562"/>
      <c r="T90" s="562"/>
      <c r="U90" s="26"/>
      <c r="V90" s="26"/>
      <c r="W90" s="26"/>
    </row>
    <row r="91" spans="1:23" x14ac:dyDescent="0.25">
      <c r="A91" s="51" t="s">
        <v>181</v>
      </c>
      <c r="B91" s="53"/>
      <c r="C91" s="54"/>
      <c r="D91" s="54"/>
      <c r="E91" s="54"/>
      <c r="F91" s="53"/>
      <c r="G91" s="53"/>
      <c r="H91" s="53"/>
      <c r="I91" s="65"/>
      <c r="J91" s="34"/>
      <c r="K91" s="26"/>
      <c r="L91" s="26"/>
      <c r="M91" s="26"/>
      <c r="N91" s="26"/>
      <c r="O91" s="26"/>
      <c r="P91" s="26"/>
      <c r="Q91" s="26"/>
      <c r="R91" s="26"/>
      <c r="S91" s="34"/>
      <c r="T91" s="34"/>
      <c r="U91" s="26"/>
      <c r="V91" s="26"/>
      <c r="W91" s="26"/>
    </row>
    <row r="92" spans="1:23" ht="15" x14ac:dyDescent="0.25">
      <c r="A92" s="59">
        <v>1</v>
      </c>
      <c r="B92" s="59" t="s">
        <v>222</v>
      </c>
      <c r="C92" s="556" t="str">
        <f>'NOWY II st. plan VIII'!B290</f>
        <v>Budownictwo energooszczędne i pasywne</v>
      </c>
      <c r="D92" s="550"/>
      <c r="E92" s="551"/>
      <c r="F92" s="59">
        <f>'NOWY II st. plan VIII'!P290</f>
        <v>16</v>
      </c>
      <c r="G92" s="59">
        <f>SUM('NOWY II st. plan VIII'!Q290:S290)</f>
        <v>16</v>
      </c>
      <c r="H92" s="67">
        <f>'ECTS BN'!B5</f>
        <v>4</v>
      </c>
      <c r="I92" s="60"/>
      <c r="J92" s="34"/>
      <c r="K92" s="26"/>
      <c r="L92" s="1"/>
      <c r="M92" s="72"/>
      <c r="N92" s="26"/>
      <c r="O92" s="26"/>
      <c r="P92" s="26"/>
      <c r="Q92" s="26"/>
      <c r="R92" s="71"/>
      <c r="S92" s="562"/>
      <c r="T92" s="562"/>
      <c r="U92" s="26"/>
      <c r="V92" s="26"/>
      <c r="W92" s="26"/>
    </row>
    <row r="93" spans="1:23" ht="28.5" customHeight="1" x14ac:dyDescent="0.25">
      <c r="A93" s="59">
        <v>2</v>
      </c>
      <c r="B93" s="59" t="s">
        <v>223</v>
      </c>
      <c r="C93" s="549" t="str">
        <f>'NOWY II st. plan VIII'!B291</f>
        <v>Projektowanie architektoniczne budynków energooszczędnych</v>
      </c>
      <c r="D93" s="552"/>
      <c r="E93" s="569"/>
      <c r="F93" s="69">
        <f>'NOWY II st. plan VIII'!P291</f>
        <v>8</v>
      </c>
      <c r="G93" s="69">
        <f>SUM('NOWY II st. plan VIII'!Q291:S291)</f>
        <v>8</v>
      </c>
      <c r="H93" s="67">
        <f>'ECTS BN'!B11</f>
        <v>2</v>
      </c>
      <c r="I93" s="60"/>
      <c r="J93" s="34"/>
      <c r="K93" s="26"/>
      <c r="L93" s="1"/>
      <c r="M93" s="72"/>
      <c r="N93" s="26"/>
      <c r="O93" s="26"/>
      <c r="P93" s="26"/>
      <c r="Q93" s="26"/>
      <c r="R93" s="71"/>
      <c r="S93" s="562"/>
      <c r="T93" s="562"/>
      <c r="U93" s="26"/>
      <c r="V93" s="26"/>
      <c r="W93" s="26"/>
    </row>
    <row r="94" spans="1:23" ht="15" x14ac:dyDescent="0.25">
      <c r="A94" s="59">
        <v>3</v>
      </c>
      <c r="B94" s="59" t="s">
        <v>224</v>
      </c>
      <c r="C94" s="556" t="str">
        <f>'NOWY II st. plan VIII'!B292</f>
        <v>Aspekty prawne w budownictwie energooszczędnym</v>
      </c>
      <c r="D94" s="550"/>
      <c r="E94" s="551"/>
      <c r="F94" s="69">
        <f>'NOWY II st. plan VIII'!P292</f>
        <v>8</v>
      </c>
      <c r="G94" s="69"/>
      <c r="H94" s="67">
        <f>'ECTS BN'!B4</f>
        <v>1</v>
      </c>
      <c r="I94" s="60"/>
      <c r="J94" s="34"/>
      <c r="K94" s="26"/>
      <c r="L94" s="1"/>
      <c r="M94" s="72"/>
      <c r="N94" s="26"/>
      <c r="O94" s="26"/>
      <c r="P94" s="26"/>
      <c r="Q94" s="26"/>
      <c r="R94" s="71"/>
      <c r="S94" s="562"/>
      <c r="T94" s="562"/>
      <c r="U94" s="26"/>
      <c r="V94" s="26"/>
      <c r="W94" s="26"/>
    </row>
    <row r="95" spans="1:23" ht="15" x14ac:dyDescent="0.25">
      <c r="A95" s="59">
        <v>4</v>
      </c>
      <c r="B95" s="59" t="s">
        <v>225</v>
      </c>
      <c r="C95" s="556" t="str">
        <f>'NOWY II st. plan VIII'!B293</f>
        <v>Ochrona cieplna i diagnostyka budynków</v>
      </c>
      <c r="D95" s="550"/>
      <c r="E95" s="551"/>
      <c r="F95" s="69">
        <f>'NOWY II st. plan VIII'!P293</f>
        <v>16</v>
      </c>
      <c r="G95" s="69">
        <f>SUM('NOWY II st. plan VIII'!Q293:S293)</f>
        <v>16</v>
      </c>
      <c r="H95" s="67">
        <f>'ECTS BN'!B9</f>
        <v>5</v>
      </c>
      <c r="I95" s="60"/>
      <c r="J95" s="34"/>
      <c r="K95" s="26"/>
      <c r="L95" s="1"/>
      <c r="M95" s="72"/>
      <c r="N95" s="26"/>
      <c r="O95" s="26"/>
      <c r="P95" s="26"/>
      <c r="Q95" s="26"/>
      <c r="R95" s="71"/>
      <c r="S95" s="562"/>
      <c r="T95" s="562"/>
      <c r="U95" s="26"/>
      <c r="V95" s="26"/>
      <c r="W95" s="26"/>
    </row>
    <row r="96" spans="1:23" ht="15" x14ac:dyDescent="0.25">
      <c r="A96" s="59">
        <v>5</v>
      </c>
      <c r="B96" s="59" t="s">
        <v>226</v>
      </c>
      <c r="C96" s="556" t="str">
        <f>'NOWY II st. plan VIII'!B294</f>
        <v>Nowoczesne materiały i technologie energooszczędne</v>
      </c>
      <c r="D96" s="550"/>
      <c r="E96" s="551"/>
      <c r="F96" s="69">
        <f>'NOWY II st. plan VIII'!P294</f>
        <v>16</v>
      </c>
      <c r="G96" s="69">
        <f>SUM('NOWY II st. plan VIII'!Q294:S294)</f>
        <v>16</v>
      </c>
      <c r="H96" s="67">
        <f>'ECTS BN'!B8</f>
        <v>4</v>
      </c>
      <c r="I96" s="60"/>
      <c r="J96" s="34"/>
      <c r="K96" s="26"/>
      <c r="L96" s="1"/>
      <c r="M96" s="72"/>
      <c r="N96" s="26"/>
      <c r="O96" s="26"/>
      <c r="P96" s="26"/>
      <c r="Q96" s="26"/>
      <c r="R96" s="71"/>
      <c r="S96" s="562"/>
      <c r="T96" s="562"/>
      <c r="U96" s="26"/>
      <c r="V96" s="26"/>
      <c r="W96" s="26"/>
    </row>
    <row r="97" spans="1:23" ht="15" x14ac:dyDescent="0.25">
      <c r="A97" s="59">
        <v>6</v>
      </c>
      <c r="B97" s="59" t="s">
        <v>227</v>
      </c>
      <c r="C97" s="556" t="str">
        <f>'NOWY II st. plan VIII'!B295</f>
        <v>Odnawialne źródła energii</v>
      </c>
      <c r="D97" s="550"/>
      <c r="E97" s="551"/>
      <c r="F97" s="69">
        <f>'NOWY II st. plan VIII'!P295</f>
        <v>8</v>
      </c>
      <c r="G97" s="69">
        <f>SUM('NOWY II st. plan VIII'!Q295:S295)</f>
        <v>8</v>
      </c>
      <c r="H97" s="67">
        <f>'ECTS BN'!B10</f>
        <v>2</v>
      </c>
      <c r="I97" s="60"/>
      <c r="J97" s="34"/>
      <c r="K97" s="26"/>
      <c r="L97" s="1"/>
      <c r="M97" s="72"/>
      <c r="N97" s="26"/>
      <c r="O97" s="26"/>
      <c r="P97" s="26"/>
      <c r="Q97" s="26"/>
      <c r="R97" s="71"/>
      <c r="S97" s="562"/>
      <c r="T97" s="562"/>
      <c r="U97" s="26"/>
      <c r="V97" s="26"/>
      <c r="W97" s="26"/>
    </row>
    <row r="98" spans="1:23" ht="15" x14ac:dyDescent="0.25">
      <c r="A98" s="59">
        <v>7</v>
      </c>
      <c r="B98" s="59" t="s">
        <v>228</v>
      </c>
      <c r="C98" s="556" t="str">
        <f>'NOWY II st. plan VIII'!B296</f>
        <v>Eksploatacja budynków</v>
      </c>
      <c r="D98" s="550"/>
      <c r="E98" s="551"/>
      <c r="F98" s="69">
        <f>'NOWY II st. plan VIII'!P296</f>
        <v>8</v>
      </c>
      <c r="G98" s="69"/>
      <c r="H98" s="67">
        <f>'ECTS BN'!B6</f>
        <v>1</v>
      </c>
      <c r="I98" s="60"/>
      <c r="J98" s="34"/>
      <c r="K98" s="26"/>
      <c r="L98" s="1"/>
      <c r="M98" s="72"/>
      <c r="N98" s="26"/>
      <c r="O98" s="26"/>
      <c r="P98" s="26"/>
      <c r="Q98" s="26"/>
      <c r="R98" s="71"/>
      <c r="S98" s="562"/>
      <c r="T98" s="562"/>
      <c r="U98" s="26"/>
      <c r="V98" s="26"/>
      <c r="W98" s="26"/>
    </row>
    <row r="99" spans="1:23" ht="27.75" customHeight="1" x14ac:dyDescent="0.25">
      <c r="A99" s="59">
        <v>8</v>
      </c>
      <c r="B99" s="59" t="s">
        <v>229</v>
      </c>
      <c r="C99" s="549" t="str">
        <f>'NOWY II st. plan VIII'!B298</f>
        <v>Rozwiązania instalacyjne w budynkach niskoenergetycznych</v>
      </c>
      <c r="D99" s="550"/>
      <c r="E99" s="551"/>
      <c r="F99" s="59">
        <f>'NOWY II st. plan VIII'!P298</f>
        <v>16</v>
      </c>
      <c r="G99" s="59">
        <f>SUM('NOWY II st. plan VIII'!Q298:S298)</f>
        <v>8</v>
      </c>
      <c r="H99" s="67">
        <f>'ECTS BN'!B12</f>
        <v>4</v>
      </c>
      <c r="I99" s="60"/>
      <c r="J99" s="34"/>
      <c r="K99" s="26"/>
      <c r="L99" s="1"/>
      <c r="M99" s="72"/>
      <c r="N99" s="26"/>
      <c r="O99" s="26"/>
      <c r="P99" s="26"/>
      <c r="Q99" s="26"/>
      <c r="R99" s="71"/>
      <c r="S99" s="562"/>
      <c r="T99" s="562"/>
      <c r="U99" s="26"/>
      <c r="V99" s="26"/>
      <c r="W99" s="26"/>
    </row>
    <row r="100" spans="1:23" ht="15" x14ac:dyDescent="0.25">
      <c r="A100" s="59">
        <v>9</v>
      </c>
      <c r="B100" s="59" t="s">
        <v>230</v>
      </c>
      <c r="C100" s="549" t="str">
        <f>'NOWY II st. plan VIII'!B299</f>
        <v>Energooszczędne instalacje elektryczne</v>
      </c>
      <c r="D100" s="550"/>
      <c r="E100" s="551"/>
      <c r="F100" s="69">
        <f>'NOWY II st. plan VIII'!P299</f>
        <v>8</v>
      </c>
      <c r="G100" s="69"/>
      <c r="H100" s="67">
        <f>'ECTS BN'!B7</f>
        <v>1</v>
      </c>
      <c r="I100" s="60"/>
      <c r="J100" s="34"/>
      <c r="K100" s="26"/>
      <c r="L100" s="1"/>
      <c r="M100" s="72"/>
      <c r="N100" s="26"/>
      <c r="O100" s="26"/>
      <c r="P100" s="26"/>
      <c r="Q100" s="26"/>
      <c r="R100" s="71"/>
      <c r="S100" s="562"/>
      <c r="T100" s="562"/>
      <c r="U100" s="26"/>
      <c r="V100" s="26"/>
      <c r="W100" s="26"/>
    </row>
    <row r="101" spans="1:23" ht="27.75" customHeight="1" x14ac:dyDescent="0.25">
      <c r="A101" s="59">
        <v>10</v>
      </c>
      <c r="B101" s="59" t="s">
        <v>231</v>
      </c>
      <c r="C101" s="549" t="str">
        <f>'NOWY II st. plan VIII'!B301</f>
        <v>Wspomaganie komputerowe w budownictwie energooszczędnym</v>
      </c>
      <c r="D101" s="550"/>
      <c r="E101" s="551"/>
      <c r="F101" s="59"/>
      <c r="G101" s="59">
        <f>SUM('NOWY II st. plan VIII'!Q301:S301)</f>
        <v>8</v>
      </c>
      <c r="H101" s="67">
        <f>'ECTS BN'!B15</f>
        <v>1</v>
      </c>
      <c r="I101" s="60"/>
      <c r="J101" s="34"/>
      <c r="K101" s="26"/>
      <c r="L101" s="1"/>
      <c r="M101" s="72"/>
      <c r="N101" s="26"/>
      <c r="O101" s="26"/>
      <c r="P101" s="26"/>
      <c r="Q101" s="26"/>
      <c r="R101" s="71"/>
      <c r="S101" s="562"/>
      <c r="T101" s="562"/>
      <c r="U101" s="26"/>
      <c r="V101" s="26"/>
      <c r="W101" s="26"/>
    </row>
    <row r="102" spans="1:23" ht="26.25" customHeight="1" x14ac:dyDescent="0.25">
      <c r="A102" s="59">
        <v>11</v>
      </c>
      <c r="B102" s="59" t="s">
        <v>232</v>
      </c>
      <c r="C102" s="549" t="str">
        <f>'NOWY II st. plan VIII'!B303</f>
        <v>Termomodernizacja i racjonalizacja użytkowania energii w budynkach</v>
      </c>
      <c r="D102" s="550"/>
      <c r="E102" s="551"/>
      <c r="F102" s="59">
        <f>'NOWY II st. plan VIII'!P303</f>
        <v>16</v>
      </c>
      <c r="G102" s="59">
        <f>SUM('NOWY II st. plan VIII'!Q303:S303)</f>
        <v>8</v>
      </c>
      <c r="H102" s="67">
        <f>'ECTS BN'!B14</f>
        <v>3</v>
      </c>
      <c r="I102" s="60"/>
      <c r="J102" s="34"/>
      <c r="K102" s="26"/>
      <c r="L102" s="1"/>
      <c r="M102" s="72"/>
      <c r="N102" s="26"/>
      <c r="O102" s="26"/>
      <c r="P102" s="26"/>
      <c r="Q102" s="26"/>
      <c r="R102" s="71"/>
      <c r="S102" s="562"/>
      <c r="T102" s="562"/>
      <c r="U102" s="26"/>
      <c r="V102" s="26"/>
      <c r="W102" s="26"/>
    </row>
    <row r="103" spans="1:23" s="1" customFormat="1" ht="26.25" customHeight="1" x14ac:dyDescent="0.25">
      <c r="A103" s="69">
        <v>12</v>
      </c>
      <c r="B103" s="69" t="s">
        <v>233</v>
      </c>
      <c r="C103" s="566" t="str">
        <f>'NOWY II st. plan VIII'!B304</f>
        <v>Bezpieczeństwo i niezawodność konstrukcji</v>
      </c>
      <c r="D103" s="567"/>
      <c r="E103" s="568"/>
      <c r="F103" s="69">
        <f>'NOWY II st. plan VIII'!P304</f>
        <v>8</v>
      </c>
      <c r="G103" s="69"/>
      <c r="H103" s="68">
        <f>'ECTS BN'!B16</f>
        <v>1</v>
      </c>
      <c r="I103" s="63"/>
      <c r="J103" s="34"/>
      <c r="K103" s="26"/>
      <c r="M103" s="72"/>
      <c r="N103" s="26"/>
      <c r="O103" s="26"/>
      <c r="P103" s="26"/>
      <c r="Q103" s="26"/>
      <c r="R103" s="71"/>
      <c r="S103" s="78"/>
      <c r="T103" s="78"/>
      <c r="U103" s="26"/>
      <c r="V103" s="26"/>
      <c r="W103" s="26"/>
    </row>
    <row r="104" spans="1:23" ht="15" x14ac:dyDescent="0.25">
      <c r="A104" s="59">
        <v>13</v>
      </c>
      <c r="B104" s="59" t="s">
        <v>249</v>
      </c>
      <c r="C104" s="556" t="str">
        <f>'NOWY II st. plan VIII'!B305</f>
        <v>Seminarium dyplomowe</v>
      </c>
      <c r="D104" s="550"/>
      <c r="E104" s="551"/>
      <c r="F104" s="59"/>
      <c r="G104" s="59">
        <f>SUM('NOWY II st. plan VIII'!Q305:S305)</f>
        <v>8</v>
      </c>
      <c r="H104" s="68">
        <f>'ECTS BN'!B13</f>
        <v>1</v>
      </c>
      <c r="I104" s="63"/>
      <c r="J104" s="34"/>
      <c r="K104" s="26"/>
      <c r="L104" s="1"/>
      <c r="M104" s="72"/>
      <c r="N104" s="26"/>
      <c r="O104" s="26"/>
      <c r="P104" s="26"/>
      <c r="Q104" s="26"/>
      <c r="R104" s="71"/>
      <c r="S104" s="562"/>
      <c r="T104" s="562"/>
      <c r="U104" s="26"/>
      <c r="V104" s="26"/>
      <c r="W104" s="26"/>
    </row>
    <row r="105" spans="1:23" ht="15" x14ac:dyDescent="0.25">
      <c r="A105" s="45" t="s">
        <v>180</v>
      </c>
      <c r="B105" s="44"/>
      <c r="C105" s="44"/>
      <c r="D105" s="44"/>
      <c r="E105" s="44"/>
      <c r="F105" s="47"/>
      <c r="G105" s="47"/>
      <c r="H105" s="40">
        <f>SUM(H92:H104)</f>
        <v>30</v>
      </c>
      <c r="I105" s="43"/>
      <c r="J105" s="34"/>
      <c r="K105" s="26"/>
      <c r="L105" s="26"/>
      <c r="M105" s="26"/>
      <c r="N105" s="26"/>
      <c r="O105" s="26"/>
      <c r="P105" s="26"/>
      <c r="Q105" s="26"/>
      <c r="R105" s="71"/>
      <c r="S105" s="562"/>
      <c r="T105" s="562"/>
      <c r="U105" s="26"/>
      <c r="V105" s="26"/>
      <c r="W105" s="26"/>
    </row>
    <row r="106" spans="1:23" ht="15" x14ac:dyDescent="0.25">
      <c r="A106" s="34"/>
      <c r="B106" s="34"/>
      <c r="C106" s="34"/>
      <c r="D106" s="34"/>
      <c r="E106" s="34"/>
      <c r="F106" s="36"/>
      <c r="G106" s="36"/>
      <c r="H106" s="36"/>
      <c r="I106" s="34"/>
      <c r="J106" s="34"/>
      <c r="K106" s="26"/>
      <c r="L106" s="26"/>
      <c r="M106" s="26"/>
      <c r="N106" s="26"/>
      <c r="O106" s="26"/>
      <c r="P106" s="26"/>
      <c r="Q106" s="26"/>
      <c r="R106" s="71"/>
      <c r="S106" s="562"/>
      <c r="T106" s="562"/>
      <c r="U106" s="26"/>
      <c r="V106" s="26"/>
      <c r="W106" s="26"/>
    </row>
    <row r="107" spans="1:23" ht="15" x14ac:dyDescent="0.25">
      <c r="A107" s="27" t="s">
        <v>1</v>
      </c>
      <c r="B107" s="27"/>
      <c r="C107" s="531" t="s">
        <v>288</v>
      </c>
      <c r="D107" s="531"/>
      <c r="E107" s="531"/>
      <c r="F107" s="27"/>
      <c r="G107" s="27"/>
      <c r="H107" s="27"/>
      <c r="I107" s="27"/>
      <c r="J107" s="26"/>
      <c r="K107" s="26"/>
      <c r="L107" s="26"/>
      <c r="M107" s="26"/>
      <c r="N107" s="26"/>
      <c r="O107" s="26"/>
      <c r="P107" s="26"/>
      <c r="Q107" s="26"/>
      <c r="R107" s="71"/>
      <c r="S107" s="78"/>
      <c r="T107" s="78"/>
      <c r="U107" s="26"/>
      <c r="V107" s="26"/>
      <c r="W107" s="26"/>
    </row>
    <row r="108" spans="1:23" ht="15" x14ac:dyDescent="0.25">
      <c r="A108" s="29"/>
      <c r="B108" s="29" t="s">
        <v>157</v>
      </c>
      <c r="C108" s="30"/>
      <c r="D108" s="31"/>
      <c r="E108" s="48"/>
      <c r="F108" s="532" t="s">
        <v>158</v>
      </c>
      <c r="G108" s="542"/>
      <c r="H108" s="32" t="s">
        <v>159</v>
      </c>
      <c r="I108" s="32"/>
      <c r="J108" s="33"/>
      <c r="K108" s="26"/>
      <c r="L108" s="26"/>
      <c r="M108" s="26"/>
      <c r="N108" s="26"/>
      <c r="O108" s="26"/>
      <c r="P108" s="26"/>
      <c r="Q108" s="26"/>
      <c r="R108" s="71"/>
      <c r="S108" s="562"/>
      <c r="T108" s="562"/>
      <c r="U108" s="26"/>
      <c r="V108" s="26"/>
      <c r="W108" s="26"/>
    </row>
    <row r="109" spans="1:23" ht="15" x14ac:dyDescent="0.25">
      <c r="A109" s="35" t="s">
        <v>160</v>
      </c>
      <c r="B109" s="35" t="s">
        <v>161</v>
      </c>
      <c r="C109" s="535" t="s">
        <v>162</v>
      </c>
      <c r="D109" s="536"/>
      <c r="E109" s="543"/>
      <c r="F109" s="537" t="s">
        <v>250</v>
      </c>
      <c r="G109" s="538"/>
      <c r="H109" s="37" t="s">
        <v>163</v>
      </c>
      <c r="I109" s="37" t="s">
        <v>164</v>
      </c>
      <c r="J109" s="33"/>
      <c r="K109" s="26"/>
      <c r="L109" s="26"/>
      <c r="M109" s="26"/>
      <c r="N109" s="26"/>
      <c r="O109" s="26"/>
      <c r="P109" s="26"/>
      <c r="Q109" s="26"/>
      <c r="R109" s="71"/>
      <c r="S109" s="562"/>
      <c r="T109" s="562"/>
      <c r="U109" s="26"/>
      <c r="V109" s="26"/>
      <c r="W109" s="26"/>
    </row>
    <row r="110" spans="1:23" x14ac:dyDescent="0.25">
      <c r="A110" s="38"/>
      <c r="B110" s="38" t="s">
        <v>165</v>
      </c>
      <c r="C110" s="38"/>
      <c r="D110" s="39"/>
      <c r="E110" s="49"/>
      <c r="F110" s="40" t="s">
        <v>166</v>
      </c>
      <c r="G110" s="42" t="s">
        <v>167</v>
      </c>
      <c r="H110" s="41" t="s">
        <v>168</v>
      </c>
      <c r="I110" s="41"/>
      <c r="J110" s="33"/>
      <c r="K110" s="26"/>
      <c r="L110" s="26"/>
      <c r="M110" s="26"/>
      <c r="N110" s="26"/>
      <c r="O110" s="26"/>
      <c r="P110" s="26"/>
      <c r="Q110" s="26"/>
      <c r="R110" s="26"/>
      <c r="S110" s="34"/>
      <c r="T110" s="34"/>
      <c r="U110" s="26"/>
      <c r="V110" s="26"/>
      <c r="W110" s="26"/>
    </row>
    <row r="111" spans="1:23" x14ac:dyDescent="0.25">
      <c r="A111" s="56" t="s">
        <v>234</v>
      </c>
      <c r="B111" s="57"/>
      <c r="C111" s="57"/>
      <c r="D111" s="57"/>
      <c r="E111" s="57"/>
      <c r="F111" s="57"/>
      <c r="G111" s="57"/>
      <c r="H111" s="57"/>
      <c r="I111" s="57"/>
      <c r="J111" s="33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1:23" x14ac:dyDescent="0.25">
      <c r="A112" s="40">
        <v>1</v>
      </c>
      <c r="B112" s="40" t="s">
        <v>235</v>
      </c>
      <c r="C112" s="539" t="str">
        <f>'NOWY II st. plan VIII'!B130</f>
        <v>Budowa lotnisk</v>
      </c>
      <c r="D112" s="540"/>
      <c r="E112" s="541"/>
      <c r="F112" s="40">
        <f>'NOWY II st. plan VIII'!T130</f>
        <v>8</v>
      </c>
      <c r="G112" s="40">
        <f>SUM('NOWY II st. plan VIII'!U130:W130)</f>
        <v>8</v>
      </c>
      <c r="H112" s="40">
        <f>'ECTS DUL,BEA'!B20</f>
        <v>3</v>
      </c>
      <c r="I112" s="43"/>
      <c r="J112" s="33"/>
      <c r="K112" s="26"/>
      <c r="L112" s="1"/>
      <c r="M112" s="72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1:23" x14ac:dyDescent="0.25">
      <c r="A113" s="40">
        <v>2</v>
      </c>
      <c r="B113" s="40" t="s">
        <v>186</v>
      </c>
      <c r="C113" s="539" t="str">
        <f>'NOWY II st. plan VIII'!B132</f>
        <v>Organizacja ruchu drogowego</v>
      </c>
      <c r="D113" s="540"/>
      <c r="E113" s="541"/>
      <c r="F113" s="40">
        <f>'NOWY II st. plan VIII'!T132</f>
        <v>8</v>
      </c>
      <c r="G113" s="40">
        <f>SUM('NOWY II st. plan VIII'!U132:W132)</f>
        <v>8</v>
      </c>
      <c r="H113" s="40">
        <f>'ECTS DUL,BEA'!B22</f>
        <v>2</v>
      </c>
      <c r="I113" s="43"/>
      <c r="J113" s="33"/>
      <c r="K113" s="26"/>
      <c r="L113" s="1"/>
      <c r="M113" s="72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1:23" x14ac:dyDescent="0.25">
      <c r="A114" s="40">
        <v>3</v>
      </c>
      <c r="B114" s="40" t="s">
        <v>188</v>
      </c>
      <c r="C114" s="539" t="str">
        <f>'NOWY II st. plan VIII'!B134</f>
        <v>Teoria ruchu drogowego</v>
      </c>
      <c r="D114" s="540"/>
      <c r="E114" s="540"/>
      <c r="F114" s="40">
        <f>'NOWY II st. plan VIII'!T134</f>
        <v>8</v>
      </c>
      <c r="G114" s="40">
        <f>SUM('NOWY II st. plan VIII'!U134:W134)</f>
        <v>8</v>
      </c>
      <c r="H114" s="40">
        <f>'ECTS DUL,BEA'!B25</f>
        <v>2</v>
      </c>
      <c r="I114" s="43"/>
      <c r="J114" s="33"/>
      <c r="K114" s="26"/>
      <c r="L114" s="1"/>
      <c r="M114" s="72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1:23" x14ac:dyDescent="0.25">
      <c r="A115" s="40">
        <v>4</v>
      </c>
      <c r="B115" s="40" t="s">
        <v>189</v>
      </c>
      <c r="C115" s="539" t="str">
        <f>'NOWY II st. plan VIII'!B135</f>
        <v>Komputerowe projektowanie dróg</v>
      </c>
      <c r="D115" s="540"/>
      <c r="E115" s="541"/>
      <c r="F115" s="40"/>
      <c r="G115" s="40">
        <f>SUM('NOWY II st. plan VIII'!U135:W135)</f>
        <v>16</v>
      </c>
      <c r="H115" s="40">
        <f>'ECTS DUL,BEA'!B21</f>
        <v>2</v>
      </c>
      <c r="I115" s="43"/>
      <c r="J115" s="33"/>
      <c r="K115" s="26"/>
      <c r="L115" s="1"/>
      <c r="M115" s="72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1:23" x14ac:dyDescent="0.25">
      <c r="A116" s="40">
        <v>5</v>
      </c>
      <c r="B116" s="40" t="s">
        <v>194</v>
      </c>
      <c r="C116" s="539" t="str">
        <f>'NOWY II st. plan VIII'!B140</f>
        <v>Seminarium dyplomowe</v>
      </c>
      <c r="D116" s="540"/>
      <c r="E116" s="541"/>
      <c r="F116" s="40"/>
      <c r="G116" s="40">
        <f>SUM('NOWY II st. plan VIII'!U140:W140)</f>
        <v>10</v>
      </c>
      <c r="H116" s="40">
        <f>'ECTS DUL,BEA'!B24</f>
        <v>1</v>
      </c>
      <c r="I116" s="43"/>
      <c r="J116" s="33"/>
      <c r="K116" s="26"/>
      <c r="L116" s="1"/>
      <c r="M116" s="72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1:23" ht="27.75" customHeight="1" x14ac:dyDescent="0.25">
      <c r="A117" s="69">
        <v>6</v>
      </c>
      <c r="B117" s="69" t="s">
        <v>281</v>
      </c>
      <c r="C117" s="549" t="str">
        <f>'NOWY II st. plan VIII'!B144</f>
        <v>Przygotowanie i złożenie pracy dyplomowej oraz przygotowanie do egzaminu dyplomowego</v>
      </c>
      <c r="D117" s="552"/>
      <c r="E117" s="552"/>
      <c r="F117" s="69"/>
      <c r="G117" s="69"/>
      <c r="H117" s="79">
        <f>'ECTS DUL,BEA'!B23</f>
        <v>20</v>
      </c>
      <c r="I117" s="60"/>
      <c r="J117" s="34"/>
      <c r="K117" s="26"/>
      <c r="L117" s="1"/>
      <c r="M117" s="72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1:23" x14ac:dyDescent="0.25">
      <c r="A118" s="539" t="s">
        <v>180</v>
      </c>
      <c r="B118" s="540"/>
      <c r="C118" s="540"/>
      <c r="D118" s="540"/>
      <c r="E118" s="540"/>
      <c r="F118" s="540"/>
      <c r="G118" s="541"/>
      <c r="H118" s="42">
        <f>SUM(H112:H117)</f>
        <v>30</v>
      </c>
      <c r="I118" s="43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1:23" x14ac:dyDescent="0.25">
      <c r="A119" s="34"/>
      <c r="B119" s="34"/>
      <c r="C119" s="34"/>
      <c r="D119" s="34"/>
      <c r="E119" s="34"/>
      <c r="F119" s="36"/>
      <c r="G119" s="36"/>
      <c r="H119" s="36"/>
      <c r="I119" s="34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1:23" x14ac:dyDescent="0.25">
      <c r="A120" s="27" t="s">
        <v>1</v>
      </c>
      <c r="B120" s="27"/>
      <c r="C120" s="531" t="s">
        <v>196</v>
      </c>
      <c r="D120" s="531"/>
      <c r="E120" s="531"/>
      <c r="F120" s="531"/>
      <c r="G120" s="27"/>
      <c r="H120" s="27"/>
      <c r="I120" s="27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1:23" x14ac:dyDescent="0.25">
      <c r="A121" s="29"/>
      <c r="B121" s="29" t="s">
        <v>157</v>
      </c>
      <c r="C121" s="30"/>
      <c r="D121" s="31"/>
      <c r="E121" s="48"/>
      <c r="F121" s="532" t="s">
        <v>158</v>
      </c>
      <c r="G121" s="542"/>
      <c r="H121" s="32" t="s">
        <v>159</v>
      </c>
      <c r="I121" s="32"/>
      <c r="J121" s="33"/>
      <c r="K121" s="34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1:23" x14ac:dyDescent="0.25">
      <c r="A122" s="35" t="s">
        <v>160</v>
      </c>
      <c r="B122" s="35" t="s">
        <v>161</v>
      </c>
      <c r="C122" s="535" t="s">
        <v>162</v>
      </c>
      <c r="D122" s="536"/>
      <c r="E122" s="543"/>
      <c r="F122" s="537" t="s">
        <v>250</v>
      </c>
      <c r="G122" s="538"/>
      <c r="H122" s="37" t="s">
        <v>163</v>
      </c>
      <c r="I122" s="37" t="s">
        <v>164</v>
      </c>
      <c r="J122" s="33"/>
      <c r="K122" s="34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1:23" x14ac:dyDescent="0.25">
      <c r="A123" s="38"/>
      <c r="B123" s="38" t="s">
        <v>165</v>
      </c>
      <c r="C123" s="38"/>
      <c r="D123" s="39"/>
      <c r="E123" s="49"/>
      <c r="F123" s="40" t="s">
        <v>166</v>
      </c>
      <c r="G123" s="42" t="s">
        <v>167</v>
      </c>
      <c r="H123" s="41" t="s">
        <v>168</v>
      </c>
      <c r="I123" s="41"/>
      <c r="J123" s="33"/>
      <c r="K123" s="34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1:23" x14ac:dyDescent="0.25">
      <c r="A124" s="51" t="s">
        <v>234</v>
      </c>
      <c r="B124" s="53"/>
      <c r="C124" s="58"/>
      <c r="D124" s="58"/>
      <c r="E124" s="58"/>
      <c r="F124" s="53"/>
      <c r="G124" s="53"/>
      <c r="H124" s="53"/>
      <c r="I124" s="53"/>
      <c r="J124" s="33"/>
      <c r="K124" s="34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1:23" x14ac:dyDescent="0.25">
      <c r="A125" s="42">
        <v>1</v>
      </c>
      <c r="B125" s="42" t="s">
        <v>237</v>
      </c>
      <c r="C125" s="539" t="str">
        <f>'NOWY II st. plan VIII'!B184</f>
        <v>Mosty</v>
      </c>
      <c r="D125" s="540"/>
      <c r="E125" s="541"/>
      <c r="F125" s="42">
        <f>'NOWY II st. plan VIII'!T184</f>
        <v>8</v>
      </c>
      <c r="G125" s="42">
        <f>SUM('NOWY II st. plan VIII'!U184:W184)</f>
        <v>8</v>
      </c>
      <c r="H125" s="42">
        <f>'ECTS KBI'!B19</f>
        <v>3</v>
      </c>
      <c r="I125" s="43"/>
      <c r="J125" s="26"/>
      <c r="K125" s="26"/>
      <c r="L125" s="1"/>
      <c r="M125" s="72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1:23" x14ac:dyDescent="0.25">
      <c r="A126" s="42">
        <v>2</v>
      </c>
      <c r="B126" s="42" t="s">
        <v>238</v>
      </c>
      <c r="C126" s="534" t="str">
        <f>'NOWY II st. plan VIII'!B186</f>
        <v>Diagnostyka obiektów budowlanych</v>
      </c>
      <c r="D126" s="534"/>
      <c r="E126" s="534"/>
      <c r="F126" s="42">
        <f>'NOWY II st. plan VIII'!T186</f>
        <v>8</v>
      </c>
      <c r="G126" s="42">
        <f>SUM('NOWY II st. plan VIII'!U186:W186)</f>
        <v>8</v>
      </c>
      <c r="H126" s="42">
        <f>'ECTS KBI'!B23</f>
        <v>2</v>
      </c>
      <c r="I126" s="43"/>
      <c r="J126" s="26"/>
      <c r="K126" s="26"/>
      <c r="L126" s="1"/>
      <c r="M126" s="72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1:23" x14ac:dyDescent="0.25">
      <c r="A127" s="42">
        <v>3</v>
      </c>
      <c r="B127" s="42" t="s">
        <v>239</v>
      </c>
      <c r="C127" s="534" t="str">
        <f>'NOWY II st. plan VIII'!B194</f>
        <v>Przedmiot wybieralny 3.II</v>
      </c>
      <c r="D127" s="534"/>
      <c r="E127" s="534"/>
      <c r="F127" s="42">
        <f>'NOWY II st. plan VIII'!T249</f>
        <v>8</v>
      </c>
      <c r="G127" s="42">
        <f>SUM('NOWY II st. plan VIII'!U249:W249)</f>
        <v>8</v>
      </c>
      <c r="H127" s="42">
        <f>'ECTS KBI'!B20</f>
        <v>3</v>
      </c>
      <c r="I127" s="43"/>
      <c r="J127" s="26"/>
      <c r="K127" s="26"/>
      <c r="L127" s="1"/>
      <c r="M127" s="72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1:23" s="1" customFormat="1" x14ac:dyDescent="0.25">
      <c r="A128" s="42">
        <v>4</v>
      </c>
      <c r="B128" s="42" t="s">
        <v>209</v>
      </c>
      <c r="C128" s="539" t="str">
        <f>'NOWY II st. plan VIII'!B196</f>
        <v>Projektowanie termiczne węzłów konstrukcyjnych</v>
      </c>
      <c r="D128" s="540"/>
      <c r="E128" s="541"/>
      <c r="F128" s="42"/>
      <c r="G128" s="42">
        <f>SUM('NOWY II st. plan VIII'!U196:W196)</f>
        <v>8</v>
      </c>
      <c r="H128" s="42">
        <f>'ECTS KBI'!B24</f>
        <v>1</v>
      </c>
      <c r="I128" s="43"/>
      <c r="J128" s="26"/>
      <c r="K128" s="26"/>
      <c r="M128" s="72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1:42" x14ac:dyDescent="0.25">
      <c r="A129" s="42">
        <v>5</v>
      </c>
      <c r="B129" s="42" t="s">
        <v>277</v>
      </c>
      <c r="C129" s="539" t="str">
        <f>'NOWY II st. plan VIII'!B198</f>
        <v>Seminarium dyplomowe</v>
      </c>
      <c r="D129" s="540"/>
      <c r="E129" s="541"/>
      <c r="F129" s="42"/>
      <c r="G129" s="42">
        <f>SUM('NOWY II st. plan VIII'!U198:W198)</f>
        <v>10</v>
      </c>
      <c r="H129" s="42">
        <f>'ECTS KBI'!B22</f>
        <v>1</v>
      </c>
      <c r="I129" s="43"/>
      <c r="J129" s="26"/>
      <c r="K129" s="26"/>
      <c r="L129" s="1"/>
      <c r="M129" s="72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1:42" ht="27" customHeight="1" x14ac:dyDescent="0.25">
      <c r="A130" s="69">
        <v>6</v>
      </c>
      <c r="B130" s="69" t="s">
        <v>278</v>
      </c>
      <c r="C130" s="529" t="str">
        <f>'NOWY II st. plan VIII'!B199</f>
        <v>Przygotowanie i złożenie pracy dyplomowej oraz przygotowanie do egzaminu dyplomowego</v>
      </c>
      <c r="D130" s="529"/>
      <c r="E130" s="529"/>
      <c r="F130" s="69"/>
      <c r="G130" s="69"/>
      <c r="H130" s="69">
        <f>'ECTS KBI'!B21</f>
        <v>20</v>
      </c>
      <c r="I130" s="60"/>
      <c r="J130" s="26"/>
      <c r="K130" s="26"/>
      <c r="L130" s="1"/>
      <c r="M130" s="72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1:42" x14ac:dyDescent="0.25">
      <c r="A131" s="45" t="s">
        <v>180</v>
      </c>
      <c r="B131" s="44"/>
      <c r="C131" s="44"/>
      <c r="D131" s="44"/>
      <c r="E131" s="44"/>
      <c r="F131" s="47"/>
      <c r="G131" s="47"/>
      <c r="H131" s="42">
        <f>SUM(H125:H130)</f>
        <v>30</v>
      </c>
      <c r="I131" s="43"/>
      <c r="J131" s="26"/>
      <c r="K131" s="26"/>
      <c r="L131" s="1"/>
      <c r="M131" s="72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1:42" x14ac:dyDescent="0.25">
      <c r="A132" s="34"/>
      <c r="B132" s="34"/>
      <c r="C132" s="34"/>
      <c r="D132" s="34"/>
      <c r="E132" s="34"/>
      <c r="F132" s="36"/>
      <c r="G132" s="36"/>
      <c r="H132" s="36"/>
      <c r="I132" s="34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1:42" x14ac:dyDescent="0.25">
      <c r="A133" s="27" t="s">
        <v>1</v>
      </c>
      <c r="B133" s="27"/>
      <c r="C133" s="531" t="s">
        <v>210</v>
      </c>
      <c r="D133" s="531"/>
      <c r="E133" s="531"/>
      <c r="F133" s="531"/>
      <c r="G133" s="27"/>
      <c r="H133" s="27"/>
      <c r="I133" s="27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1:42" x14ac:dyDescent="0.25">
      <c r="A134" s="29"/>
      <c r="B134" s="29" t="s">
        <v>157</v>
      </c>
      <c r="C134" s="30"/>
      <c r="D134" s="31"/>
      <c r="E134" s="31"/>
      <c r="F134" s="532" t="s">
        <v>158</v>
      </c>
      <c r="G134" s="533"/>
      <c r="H134" s="29" t="s">
        <v>159</v>
      </c>
      <c r="I134" s="3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42" x14ac:dyDescent="0.25">
      <c r="A135" s="35" t="s">
        <v>160</v>
      </c>
      <c r="B135" s="35" t="s">
        <v>161</v>
      </c>
      <c r="C135" s="535" t="s">
        <v>162</v>
      </c>
      <c r="D135" s="536"/>
      <c r="E135" s="536"/>
      <c r="F135" s="537" t="s">
        <v>250</v>
      </c>
      <c r="G135" s="538"/>
      <c r="H135" s="35" t="s">
        <v>163</v>
      </c>
      <c r="I135" s="37" t="s">
        <v>164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42" x14ac:dyDescent="0.25">
      <c r="A136" s="38"/>
      <c r="B136" s="38" t="s">
        <v>165</v>
      </c>
      <c r="C136" s="38"/>
      <c r="D136" s="39"/>
      <c r="E136" s="39"/>
      <c r="F136" s="40" t="s">
        <v>166</v>
      </c>
      <c r="G136" s="40" t="s">
        <v>167</v>
      </c>
      <c r="H136" s="38" t="s">
        <v>168</v>
      </c>
      <c r="I136" s="4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51" t="s">
        <v>234</v>
      </c>
      <c r="B137" s="53"/>
      <c r="C137" s="58"/>
      <c r="D137" s="58"/>
      <c r="E137" s="58"/>
      <c r="F137" s="53"/>
      <c r="G137" s="53"/>
      <c r="H137" s="53"/>
      <c r="I137" s="6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42">
        <v>1</v>
      </c>
      <c r="B138" s="42" t="s">
        <v>241</v>
      </c>
      <c r="C138" s="534" t="str">
        <f>'NOWY II st. plan VIII'!B240</f>
        <v>Bezpieczeństwo i niezawodność konstrukcji</v>
      </c>
      <c r="D138" s="534"/>
      <c r="E138" s="534"/>
      <c r="F138" s="42">
        <f>'NOWY II st. plan VIII'!T240</f>
        <v>8</v>
      </c>
      <c r="G138" s="42">
        <f>SUM('NOWY II st. plan VIII'!U240:W240)</f>
        <v>8</v>
      </c>
      <c r="H138" s="42">
        <f>'ECTS Mosty'!B16</f>
        <v>2</v>
      </c>
      <c r="I138" s="43"/>
      <c r="J138" s="1"/>
      <c r="K138" s="1"/>
      <c r="L138" s="1"/>
      <c r="M138" s="72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42">
        <v>2</v>
      </c>
      <c r="B139" s="42" t="s">
        <v>242</v>
      </c>
      <c r="C139" s="530" t="str">
        <f>'NOWY II st. plan VIII'!B247</f>
        <v>Technologia robót mostowych</v>
      </c>
      <c r="D139" s="530"/>
      <c r="E139" s="530"/>
      <c r="F139" s="42">
        <f>'NOWY II st. plan VIII'!T247</f>
        <v>8</v>
      </c>
      <c r="G139" s="42">
        <f>SUM('NOWY II st. plan VIII'!U247:W247)</f>
        <v>8</v>
      </c>
      <c r="H139" s="42">
        <f>'ECTS Mosty'!B21</f>
        <v>3</v>
      </c>
      <c r="I139" s="43"/>
      <c r="J139" s="1"/>
      <c r="K139" s="1"/>
      <c r="L139" s="1"/>
      <c r="M139" s="72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42">
        <v>3</v>
      </c>
      <c r="B140" s="42" t="s">
        <v>243</v>
      </c>
      <c r="C140" s="530" t="str">
        <f>'NOWY II st. plan VIII'!B248</f>
        <v>Diagnostyka i utrzymanie mostów</v>
      </c>
      <c r="D140" s="530"/>
      <c r="E140" s="530"/>
      <c r="F140" s="42">
        <f>'NOWY II st. plan VIII'!T248</f>
        <v>8</v>
      </c>
      <c r="G140" s="42">
        <f>SUM('NOWY II st. plan VIII'!U248:W248)</f>
        <v>8</v>
      </c>
      <c r="H140" s="42">
        <f>'ECTS Mosty'!B17</f>
        <v>2</v>
      </c>
      <c r="I140" s="43"/>
      <c r="J140" s="1"/>
      <c r="K140" s="1"/>
      <c r="L140" s="1"/>
      <c r="M140" s="7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42">
        <v>4</v>
      </c>
      <c r="B141" s="42" t="s">
        <v>244</v>
      </c>
      <c r="C141" s="530" t="str">
        <f>'NOWY II st. plan VIII'!B249</f>
        <v>Przedmiot wybieralny 3.III</v>
      </c>
      <c r="D141" s="530"/>
      <c r="E141" s="530"/>
      <c r="F141" s="42">
        <f>'NOWY II st. plan VIII'!T249</f>
        <v>8</v>
      </c>
      <c r="G141" s="42">
        <f>SUM('NOWY II st. plan VIII'!U249:W249)</f>
        <v>8</v>
      </c>
      <c r="H141" s="42">
        <f>'ECTS Mosty'!B18</f>
        <v>2</v>
      </c>
      <c r="I141" s="43"/>
      <c r="J141" s="1"/>
      <c r="K141" s="1"/>
      <c r="L141" s="1"/>
      <c r="M141" s="7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42">
        <v>5</v>
      </c>
      <c r="B142" s="42" t="s">
        <v>245</v>
      </c>
      <c r="C142" s="530" t="str">
        <f>'NOWY II st. plan VIII'!B251</f>
        <v>Seminarium dyplomowe</v>
      </c>
      <c r="D142" s="530"/>
      <c r="E142" s="530"/>
      <c r="F142" s="42"/>
      <c r="G142" s="42">
        <f>SUM('NOWY II st. plan VIII'!U251:W251)</f>
        <v>10</v>
      </c>
      <c r="H142" s="42">
        <f>'ECTS Mosty'!B20</f>
        <v>1</v>
      </c>
      <c r="I142" s="43"/>
      <c r="J142" s="1"/>
      <c r="K142" s="1"/>
      <c r="L142" s="1"/>
      <c r="M142" s="7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ht="25.5" customHeight="1" x14ac:dyDescent="0.25">
      <c r="A143" s="69">
        <v>6</v>
      </c>
      <c r="B143" s="69" t="s">
        <v>279</v>
      </c>
      <c r="C143" s="529" t="str">
        <f>'NOWY II st. plan VIII'!B252</f>
        <v xml:space="preserve">Przygotowanie i złożenie pracy dyplomowej oraz przygotowanie do egzaminu dyplomowego </v>
      </c>
      <c r="D143" s="529"/>
      <c r="E143" s="529"/>
      <c r="F143" s="69"/>
      <c r="G143" s="69"/>
      <c r="H143" s="69">
        <f>'ECTS Mosty'!B19</f>
        <v>20</v>
      </c>
      <c r="I143" s="60"/>
      <c r="J143" s="1"/>
      <c r="K143" s="1"/>
      <c r="L143" s="1"/>
      <c r="M143" s="7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539" t="s">
        <v>180</v>
      </c>
      <c r="B144" s="540"/>
      <c r="C144" s="540"/>
      <c r="D144" s="540"/>
      <c r="E144" s="540"/>
      <c r="F144" s="540"/>
      <c r="G144" s="541"/>
      <c r="H144" s="42">
        <f>SUM(H138:H143)</f>
        <v>30</v>
      </c>
      <c r="I144" s="4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</row>
    <row r="146" spans="1:42" x14ac:dyDescent="0.25">
      <c r="A146" s="27" t="s">
        <v>1</v>
      </c>
      <c r="B146" s="27"/>
      <c r="C146" s="531" t="s">
        <v>221</v>
      </c>
      <c r="D146" s="531"/>
      <c r="E146" s="531"/>
      <c r="F146" s="531"/>
      <c r="G146" s="27"/>
      <c r="H146" s="27"/>
      <c r="I146" s="2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5"/>
      <c r="AI146" s="25"/>
      <c r="AJ146" s="25"/>
      <c r="AK146" s="25"/>
      <c r="AL146" s="25"/>
      <c r="AM146" s="25"/>
      <c r="AN146" s="25"/>
      <c r="AO146" s="25"/>
      <c r="AP146" s="25"/>
    </row>
    <row r="147" spans="1:42" x14ac:dyDescent="0.25">
      <c r="A147" s="29"/>
      <c r="B147" s="29" t="s">
        <v>157</v>
      </c>
      <c r="C147" s="30"/>
      <c r="D147" s="31"/>
      <c r="E147" s="31"/>
      <c r="F147" s="532" t="s">
        <v>158</v>
      </c>
      <c r="G147" s="533"/>
      <c r="H147" s="29" t="s">
        <v>159</v>
      </c>
      <c r="I147" s="3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5"/>
      <c r="AI147" s="25"/>
      <c r="AJ147" s="25"/>
      <c r="AK147" s="25"/>
      <c r="AL147" s="25"/>
      <c r="AM147" s="25"/>
      <c r="AN147" s="25"/>
      <c r="AO147" s="25"/>
      <c r="AP147" s="25"/>
    </row>
    <row r="148" spans="1:42" x14ac:dyDescent="0.25">
      <c r="A148" s="35" t="s">
        <v>160</v>
      </c>
      <c r="B148" s="35" t="s">
        <v>161</v>
      </c>
      <c r="C148" s="535" t="s">
        <v>162</v>
      </c>
      <c r="D148" s="536"/>
      <c r="E148" s="536"/>
      <c r="F148" s="537" t="s">
        <v>250</v>
      </c>
      <c r="G148" s="538"/>
      <c r="H148" s="35" t="s">
        <v>163</v>
      </c>
      <c r="I148" s="37" t="s">
        <v>164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38"/>
      <c r="B149" s="38" t="s">
        <v>165</v>
      </c>
      <c r="C149" s="38"/>
      <c r="D149" s="39"/>
      <c r="E149" s="39"/>
      <c r="F149" s="40" t="s">
        <v>166</v>
      </c>
      <c r="G149" s="40" t="s">
        <v>167</v>
      </c>
      <c r="H149" s="38" t="s">
        <v>168</v>
      </c>
      <c r="I149" s="4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51" t="s">
        <v>234</v>
      </c>
      <c r="B150" s="53"/>
      <c r="C150" s="58"/>
      <c r="D150" s="58"/>
      <c r="E150" s="58"/>
      <c r="F150" s="53"/>
      <c r="G150" s="53"/>
      <c r="H150" s="53"/>
      <c r="I150" s="6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59">
        <v>1</v>
      </c>
      <c r="B151" s="59" t="s">
        <v>228</v>
      </c>
      <c r="C151" s="530" t="str">
        <f>'NOWY II st. plan VIII'!B296</f>
        <v>Eksploatacja budynków</v>
      </c>
      <c r="D151" s="530"/>
      <c r="E151" s="530"/>
      <c r="F151" s="59">
        <f>'NOWY II st. plan VIII'!T296</f>
        <v>8</v>
      </c>
      <c r="G151" s="59">
        <f>SUM('NOWY II st. plan VIII'!U296:W296)</f>
        <v>8</v>
      </c>
      <c r="H151" s="69">
        <f>'ECTS BN'!B19</f>
        <v>2</v>
      </c>
      <c r="I151" s="60"/>
      <c r="J151" s="1"/>
      <c r="K151" s="1"/>
      <c r="L151" s="1"/>
      <c r="M151" s="72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59">
        <v>2</v>
      </c>
      <c r="B152" s="59" t="s">
        <v>246</v>
      </c>
      <c r="C152" s="556" t="str">
        <f>'NOWY II st. plan VIII'!B297</f>
        <v>Charakterystyka energetyczna budynków</v>
      </c>
      <c r="D152" s="550"/>
      <c r="E152" s="551"/>
      <c r="F152" s="59">
        <f>'NOWY II st. plan VIII'!T297</f>
        <v>16</v>
      </c>
      <c r="G152" s="59">
        <f>SUM('NOWY II st. plan VIII'!U297:W297)</f>
        <v>16</v>
      </c>
      <c r="H152" s="69">
        <f>'ECTS BN'!B18</f>
        <v>4</v>
      </c>
      <c r="I152" s="60"/>
      <c r="L152" s="1"/>
      <c r="M152" s="72"/>
    </row>
    <row r="153" spans="1:42" x14ac:dyDescent="0.25">
      <c r="A153" s="59">
        <v>3</v>
      </c>
      <c r="B153" s="59" t="s">
        <v>247</v>
      </c>
      <c r="C153" s="556" t="str">
        <f>'NOWY II st. plan VIII'!B300</f>
        <v>Kosztorysowanie robót termomodernizacyjnych</v>
      </c>
      <c r="D153" s="550"/>
      <c r="E153" s="551"/>
      <c r="F153" s="59"/>
      <c r="G153" s="59">
        <f>SUM('NOWY II st. plan VIII'!U300:W300)</f>
        <v>8</v>
      </c>
      <c r="H153" s="69">
        <f>'ECTS BN'!B20</f>
        <v>1</v>
      </c>
      <c r="I153" s="60"/>
      <c r="L153" s="1"/>
      <c r="M153" s="72"/>
    </row>
    <row r="154" spans="1:42" ht="27.75" customHeight="1" x14ac:dyDescent="0.25">
      <c r="A154" s="59">
        <v>4</v>
      </c>
      <c r="B154" s="59" t="s">
        <v>231</v>
      </c>
      <c r="C154" s="529" t="str">
        <f>'NOWY II st. plan VIII'!B301</f>
        <v>Wspomaganie komputerowe w budownictwie energooszczędnym</v>
      </c>
      <c r="D154" s="529"/>
      <c r="E154" s="529"/>
      <c r="F154" s="59"/>
      <c r="G154" s="59">
        <f>SUM('NOWY II st. plan VIII'!U301:W301)</f>
        <v>8</v>
      </c>
      <c r="H154" s="69">
        <f>'ECTS BN'!B24</f>
        <v>1</v>
      </c>
      <c r="I154" s="60"/>
      <c r="L154" s="1"/>
      <c r="M154" s="72"/>
    </row>
    <row r="155" spans="1:42" x14ac:dyDescent="0.25">
      <c r="A155" s="59">
        <v>5</v>
      </c>
      <c r="B155" s="59" t="s">
        <v>248</v>
      </c>
      <c r="C155" s="530" t="str">
        <f>'NOWY II st. plan VIII'!B302</f>
        <v>Utylizacja i recykling w budownictwie</v>
      </c>
      <c r="D155" s="530"/>
      <c r="E155" s="530"/>
      <c r="F155" s="59">
        <f>'NOWY II st. plan VIII'!T302</f>
        <v>8</v>
      </c>
      <c r="G155" s="59"/>
      <c r="H155" s="69">
        <f>'ECTS BN'!B23</f>
        <v>1</v>
      </c>
      <c r="I155" s="60"/>
      <c r="L155" s="1"/>
      <c r="M155" s="72"/>
    </row>
    <row r="156" spans="1:42" x14ac:dyDescent="0.25">
      <c r="A156" s="59">
        <v>6</v>
      </c>
      <c r="B156" s="59" t="s">
        <v>249</v>
      </c>
      <c r="C156" s="530" t="str">
        <f>'NOWY II st. plan VIII'!B305</f>
        <v>Seminarium dyplomowe</v>
      </c>
      <c r="D156" s="530"/>
      <c r="E156" s="530"/>
      <c r="F156" s="59"/>
      <c r="G156" s="59">
        <f>SUM('NOWY II st. plan VIII'!U305:W305)</f>
        <v>10</v>
      </c>
      <c r="H156" s="69">
        <f>'ECTS BN'!B22</f>
        <v>1</v>
      </c>
      <c r="I156" s="60"/>
      <c r="L156" s="1"/>
      <c r="M156" s="72"/>
    </row>
    <row r="157" spans="1:42" ht="25.5" customHeight="1" x14ac:dyDescent="0.25">
      <c r="A157" s="59">
        <v>7</v>
      </c>
      <c r="B157" s="59" t="s">
        <v>280</v>
      </c>
      <c r="C157" s="529" t="str">
        <f>'NOWY II st. plan VIII'!B306</f>
        <v xml:space="preserve">Przygotowanie i złożenie pracy dyplomowej oraz przygotowanie do egzaminu dyplomowego </v>
      </c>
      <c r="D157" s="529"/>
      <c r="E157" s="529"/>
      <c r="F157" s="59"/>
      <c r="G157" s="59"/>
      <c r="H157" s="69">
        <f>'ECTS BN'!B21</f>
        <v>20</v>
      </c>
      <c r="I157" s="60"/>
      <c r="L157" s="1"/>
      <c r="M157" s="72"/>
    </row>
    <row r="158" spans="1:42" x14ac:dyDescent="0.25">
      <c r="A158" s="62" t="s">
        <v>180</v>
      </c>
      <c r="B158" s="61"/>
      <c r="C158" s="61"/>
      <c r="D158" s="61"/>
      <c r="E158" s="61"/>
      <c r="F158" s="64"/>
      <c r="G158" s="64"/>
      <c r="H158" s="59">
        <f>SUM(H151:H157)</f>
        <v>30</v>
      </c>
      <c r="I158" s="60"/>
    </row>
  </sheetData>
  <mergeCells count="162">
    <mergeCell ref="S108:T108"/>
    <mergeCell ref="S109:T109"/>
    <mergeCell ref="C103:E103"/>
    <mergeCell ref="C92:E92"/>
    <mergeCell ref="C112:E112"/>
    <mergeCell ref="S101:T101"/>
    <mergeCell ref="S102:T102"/>
    <mergeCell ref="S104:T104"/>
    <mergeCell ref="S105:T105"/>
    <mergeCell ref="S106:T106"/>
    <mergeCell ref="S96:T96"/>
    <mergeCell ref="S97:T97"/>
    <mergeCell ref="S98:T98"/>
    <mergeCell ref="S99:T99"/>
    <mergeCell ref="S100:T100"/>
    <mergeCell ref="C94:E94"/>
    <mergeCell ref="C93:E93"/>
    <mergeCell ref="C95:E95"/>
    <mergeCell ref="C96:E96"/>
    <mergeCell ref="C97:E97"/>
    <mergeCell ref="C98:E98"/>
    <mergeCell ref="C104:E104"/>
    <mergeCell ref="C107:E107"/>
    <mergeCell ref="C45:E45"/>
    <mergeCell ref="A85:G85"/>
    <mergeCell ref="S92:T92"/>
    <mergeCell ref="S93:T93"/>
    <mergeCell ref="S94:T94"/>
    <mergeCell ref="S95:T95"/>
    <mergeCell ref="C64:E64"/>
    <mergeCell ref="C65:E65"/>
    <mergeCell ref="C66:E66"/>
    <mergeCell ref="A67:G67"/>
    <mergeCell ref="S90:T90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9:E89"/>
    <mergeCell ref="F89:G89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S40:T40"/>
    <mergeCell ref="S41:T41"/>
    <mergeCell ref="S42:T42"/>
    <mergeCell ref="S43:T43"/>
    <mergeCell ref="S46:T46"/>
    <mergeCell ref="S35:T35"/>
    <mergeCell ref="S36:T36"/>
    <mergeCell ref="S37:T37"/>
    <mergeCell ref="S38:T38"/>
    <mergeCell ref="S39:T39"/>
    <mergeCell ref="S30:T30"/>
    <mergeCell ref="S31:T31"/>
    <mergeCell ref="S32:T32"/>
    <mergeCell ref="S33:T33"/>
    <mergeCell ref="S34:T34"/>
    <mergeCell ref="C18:E18"/>
    <mergeCell ref="C19:E19"/>
    <mergeCell ref="C20:E20"/>
    <mergeCell ref="C21:E21"/>
    <mergeCell ref="C22:E22"/>
    <mergeCell ref="F26:G26"/>
    <mergeCell ref="F27:G27"/>
    <mergeCell ref="A23:G23"/>
    <mergeCell ref="C30:E30"/>
    <mergeCell ref="C31:E31"/>
    <mergeCell ref="C33:E33"/>
    <mergeCell ref="C34:E34"/>
    <mergeCell ref="C12:E12"/>
    <mergeCell ref="C13:E13"/>
    <mergeCell ref="C14:E14"/>
    <mergeCell ref="C16:E16"/>
    <mergeCell ref="C17:E17"/>
    <mergeCell ref="C153:E153"/>
    <mergeCell ref="C154:E154"/>
    <mergeCell ref="C155:E155"/>
    <mergeCell ref="C151:E151"/>
    <mergeCell ref="C152:E152"/>
    <mergeCell ref="C15:E15"/>
    <mergeCell ref="C27:E27"/>
    <mergeCell ref="C32:E32"/>
    <mergeCell ref="C57:E57"/>
    <mergeCell ref="C58:E58"/>
    <mergeCell ref="C59:E59"/>
    <mergeCell ref="C60:E60"/>
    <mergeCell ref="C61:E61"/>
    <mergeCell ref="C62:E62"/>
    <mergeCell ref="C63:E63"/>
    <mergeCell ref="A46:G46"/>
    <mergeCell ref="C53:E53"/>
    <mergeCell ref="C54:E54"/>
    <mergeCell ref="C35:E35"/>
    <mergeCell ref="C129:E129"/>
    <mergeCell ref="C113:E113"/>
    <mergeCell ref="C115:E115"/>
    <mergeCell ref="C116:E116"/>
    <mergeCell ref="C117:E117"/>
    <mergeCell ref="F122:G122"/>
    <mergeCell ref="C126:E126"/>
    <mergeCell ref="C122:E122"/>
    <mergeCell ref="F121:G121"/>
    <mergeCell ref="A118:G118"/>
    <mergeCell ref="C128:E128"/>
    <mergeCell ref="C127:E127"/>
    <mergeCell ref="C120:F120"/>
    <mergeCell ref="F49:G49"/>
    <mergeCell ref="C50:E50"/>
    <mergeCell ref="F50:G50"/>
    <mergeCell ref="C125:E125"/>
    <mergeCell ref="F88:G88"/>
    <mergeCell ref="A6:I6"/>
    <mergeCell ref="C7:E7"/>
    <mergeCell ref="F8:G8"/>
    <mergeCell ref="C9:E9"/>
    <mergeCell ref="F9:G9"/>
    <mergeCell ref="C55:E55"/>
    <mergeCell ref="F108:G108"/>
    <mergeCell ref="C109:E109"/>
    <mergeCell ref="F109:G109"/>
    <mergeCell ref="C114:E114"/>
    <mergeCell ref="C99:E99"/>
    <mergeCell ref="C100:E100"/>
    <mergeCell ref="C101:E101"/>
    <mergeCell ref="C102:E102"/>
    <mergeCell ref="C69:G69"/>
    <mergeCell ref="F70:G70"/>
    <mergeCell ref="C71:E71"/>
    <mergeCell ref="F71:G71"/>
    <mergeCell ref="C56:E56"/>
    <mergeCell ref="C157:E157"/>
    <mergeCell ref="C156:E156"/>
    <mergeCell ref="C130:E130"/>
    <mergeCell ref="C139:E139"/>
    <mergeCell ref="C140:E140"/>
    <mergeCell ref="C141:E141"/>
    <mergeCell ref="C143:E143"/>
    <mergeCell ref="C142:E142"/>
    <mergeCell ref="C133:F133"/>
    <mergeCell ref="F134:G134"/>
    <mergeCell ref="C138:E138"/>
    <mergeCell ref="C148:E148"/>
    <mergeCell ref="F148:G148"/>
    <mergeCell ref="C135:E135"/>
    <mergeCell ref="F135:G135"/>
    <mergeCell ref="C146:F146"/>
    <mergeCell ref="F147:G147"/>
    <mergeCell ref="A144:G144"/>
  </mergeCells>
  <pageMargins left="0.7" right="0.7" top="0.75" bottom="0.75" header="0.3" footer="0.3"/>
  <pageSetup paperSize="9" scale="74" orientation="portrait" r:id="rId1"/>
  <rowBreaks count="2" manualBreakCount="2">
    <brk id="67" max="8" man="1"/>
    <brk id="13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sqref="A1:B14"/>
    </sheetView>
  </sheetViews>
  <sheetFormatPr defaultColWidth="9.21875" defaultRowHeight="13.2" x14ac:dyDescent="0.25"/>
  <cols>
    <col min="1" max="1" width="51.77734375" style="1" bestFit="1" customWidth="1"/>
    <col min="2" max="2" width="12.77734375" style="1" bestFit="1" customWidth="1"/>
    <col min="3" max="4" width="18.44140625" style="1" bestFit="1" customWidth="1"/>
    <col min="5" max="5" width="18.5546875" style="1" bestFit="1" customWidth="1"/>
    <col min="6" max="9" width="12.77734375" style="1" bestFit="1" customWidth="1"/>
    <col min="10" max="16384" width="9.21875" style="1"/>
  </cols>
  <sheetData>
    <row r="1" spans="1:4" x14ac:dyDescent="0.25">
      <c r="A1"/>
      <c r="B1" s="70" t="s">
        <v>168</v>
      </c>
      <c r="C1"/>
      <c r="D1"/>
    </row>
    <row r="2" spans="1:4" x14ac:dyDescent="0.25">
      <c r="A2" t="s">
        <v>109</v>
      </c>
      <c r="B2" s="70">
        <v>3</v>
      </c>
      <c r="C2"/>
      <c r="D2"/>
    </row>
    <row r="3" spans="1:4" x14ac:dyDescent="0.25">
      <c r="A3" t="s">
        <v>108</v>
      </c>
      <c r="B3" s="70">
        <v>2</v>
      </c>
      <c r="C3"/>
      <c r="D3"/>
    </row>
    <row r="4" spans="1:4" x14ac:dyDescent="0.25">
      <c r="A4" t="s">
        <v>110</v>
      </c>
      <c r="B4" s="70">
        <v>3</v>
      </c>
      <c r="C4"/>
      <c r="D4"/>
    </row>
    <row r="5" spans="1:4" x14ac:dyDescent="0.25">
      <c r="A5" t="s">
        <v>101</v>
      </c>
      <c r="B5" s="70">
        <v>2</v>
      </c>
      <c r="C5"/>
      <c r="D5"/>
    </row>
    <row r="6" spans="1:4" x14ac:dyDescent="0.25">
      <c r="A6" t="s">
        <v>111</v>
      </c>
      <c r="B6" s="70">
        <v>3</v>
      </c>
      <c r="C6"/>
      <c r="D6"/>
    </row>
    <row r="7" spans="1:4" x14ac:dyDescent="0.25">
      <c r="A7" t="s">
        <v>105</v>
      </c>
      <c r="B7" s="70">
        <v>3</v>
      </c>
      <c r="C7"/>
      <c r="D7"/>
    </row>
    <row r="8" spans="1:4" x14ac:dyDescent="0.25">
      <c r="A8" t="s">
        <v>107</v>
      </c>
      <c r="B8" s="70">
        <v>3</v>
      </c>
      <c r="C8"/>
      <c r="D8"/>
    </row>
    <row r="9" spans="1:4" x14ac:dyDescent="0.25">
      <c r="A9" t="s">
        <v>254</v>
      </c>
      <c r="B9" s="70">
        <v>3</v>
      </c>
      <c r="C9"/>
      <c r="D9"/>
    </row>
    <row r="10" spans="1:4" x14ac:dyDescent="0.25">
      <c r="A10" t="s">
        <v>256</v>
      </c>
      <c r="B10" s="70">
        <v>3</v>
      </c>
      <c r="C10"/>
      <c r="D10"/>
    </row>
    <row r="11" spans="1:4" x14ac:dyDescent="0.25">
      <c r="A11" t="s">
        <v>259</v>
      </c>
      <c r="B11" s="70">
        <v>2</v>
      </c>
      <c r="C11"/>
      <c r="D11"/>
    </row>
    <row r="12" spans="1:4" x14ac:dyDescent="0.25">
      <c r="A12" t="s">
        <v>262</v>
      </c>
      <c r="B12" s="70">
        <v>3</v>
      </c>
      <c r="C12"/>
      <c r="D12"/>
    </row>
    <row r="13" spans="1:4" x14ac:dyDescent="0.25">
      <c r="A13"/>
      <c r="B13" s="70"/>
      <c r="C13"/>
      <c r="D13"/>
    </row>
    <row r="14" spans="1:4" x14ac:dyDescent="0.25">
      <c r="A14"/>
      <c r="B14">
        <f>SUM(B2:B12)</f>
        <v>30</v>
      </c>
      <c r="C14"/>
      <c r="D14"/>
    </row>
    <row r="15" spans="1:4" x14ac:dyDescent="0.25">
      <c r="A15"/>
      <c r="B15"/>
      <c r="C15"/>
      <c r="D15"/>
    </row>
    <row r="16" spans="1:4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  <row r="38" spans="1:4" x14ac:dyDescent="0.25">
      <c r="A38"/>
      <c r="B38"/>
      <c r="C38"/>
      <c r="D38"/>
    </row>
    <row r="39" spans="1:4" x14ac:dyDescent="0.25">
      <c r="A39"/>
      <c r="B39"/>
      <c r="C39"/>
      <c r="D39"/>
    </row>
    <row r="40" spans="1:4" x14ac:dyDescent="0.25">
      <c r="A40"/>
      <c r="B40"/>
      <c r="C40"/>
      <c r="D40"/>
    </row>
    <row r="41" spans="1:4" x14ac:dyDescent="0.25">
      <c r="A41"/>
      <c r="B41"/>
      <c r="C41"/>
      <c r="D41"/>
    </row>
    <row r="42" spans="1:4" x14ac:dyDescent="0.25">
      <c r="A42"/>
      <c r="B42"/>
      <c r="C42"/>
      <c r="D42"/>
    </row>
    <row r="43" spans="1:4" x14ac:dyDescent="0.25">
      <c r="A43"/>
      <c r="B43"/>
      <c r="C43"/>
      <c r="D43"/>
    </row>
    <row r="44" spans="1:4" x14ac:dyDescent="0.25">
      <c r="A44"/>
      <c r="B44"/>
      <c r="C44"/>
      <c r="D44"/>
    </row>
    <row r="45" spans="1:4" x14ac:dyDescent="0.25">
      <c r="A45"/>
      <c r="B45"/>
      <c r="C45"/>
      <c r="D45"/>
    </row>
    <row r="46" spans="1:4" x14ac:dyDescent="0.25">
      <c r="A46"/>
      <c r="B46"/>
      <c r="C46"/>
      <c r="D46"/>
    </row>
    <row r="47" spans="1:4" x14ac:dyDescent="0.25">
      <c r="A47"/>
      <c r="B47"/>
      <c r="C47"/>
      <c r="D47"/>
    </row>
    <row r="48" spans="1:4" x14ac:dyDescent="0.25">
      <c r="A48"/>
      <c r="B48"/>
      <c r="C48"/>
      <c r="D4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42" sqref="B42"/>
    </sheetView>
  </sheetViews>
  <sheetFormatPr defaultColWidth="9.21875" defaultRowHeight="13.2" x14ac:dyDescent="0.25"/>
  <cols>
    <col min="1" max="1" width="83.44140625" style="1" bestFit="1" customWidth="1"/>
    <col min="2" max="2" width="13.44140625" style="70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1" spans="1:3" x14ac:dyDescent="0.25">
      <c r="A1"/>
      <c r="B1" s="70" t="s">
        <v>168</v>
      </c>
      <c r="C1"/>
    </row>
    <row r="2" spans="1:3" x14ac:dyDescent="0.25">
      <c r="A2" s="570" t="s">
        <v>270</v>
      </c>
      <c r="B2" s="570"/>
      <c r="C2"/>
    </row>
    <row r="3" spans="1:3" x14ac:dyDescent="0.25">
      <c r="A3" t="s">
        <v>127</v>
      </c>
      <c r="B3" s="70">
        <v>1</v>
      </c>
      <c r="C3"/>
    </row>
    <row r="4" spans="1:3" x14ac:dyDescent="0.25">
      <c r="A4" t="s">
        <v>119</v>
      </c>
      <c r="B4" s="70">
        <v>3</v>
      </c>
      <c r="C4"/>
    </row>
    <row r="5" spans="1:3" x14ac:dyDescent="0.25">
      <c r="A5" t="s">
        <v>115</v>
      </c>
      <c r="B5" s="70">
        <v>3</v>
      </c>
      <c r="C5"/>
    </row>
    <row r="6" spans="1:3" x14ac:dyDescent="0.25">
      <c r="A6" t="s">
        <v>126</v>
      </c>
      <c r="B6" s="70">
        <v>2</v>
      </c>
      <c r="C6"/>
    </row>
    <row r="7" spans="1:3" x14ac:dyDescent="0.25">
      <c r="A7" t="s">
        <v>125</v>
      </c>
      <c r="B7" s="70">
        <v>1</v>
      </c>
      <c r="C7"/>
    </row>
    <row r="8" spans="1:3" x14ac:dyDescent="0.25">
      <c r="A8" t="s">
        <v>121</v>
      </c>
      <c r="B8" s="70">
        <v>1</v>
      </c>
      <c r="C8"/>
    </row>
    <row r="9" spans="1:3" x14ac:dyDescent="0.25">
      <c r="A9" t="s">
        <v>117</v>
      </c>
      <c r="B9" s="70">
        <v>3</v>
      </c>
      <c r="C9"/>
    </row>
    <row r="10" spans="1:3" x14ac:dyDescent="0.25">
      <c r="A10" t="s">
        <v>124</v>
      </c>
      <c r="B10" s="70">
        <v>2</v>
      </c>
      <c r="C10"/>
    </row>
    <row r="11" spans="1:3" x14ac:dyDescent="0.25">
      <c r="A11" t="s">
        <v>118</v>
      </c>
      <c r="B11" s="70">
        <v>2</v>
      </c>
      <c r="C11"/>
    </row>
    <row r="12" spans="1:3" x14ac:dyDescent="0.25">
      <c r="A12" s="1" t="s">
        <v>113</v>
      </c>
      <c r="B12" s="70">
        <v>2</v>
      </c>
    </row>
    <row r="13" spans="1:3" x14ac:dyDescent="0.25">
      <c r="A13" s="1" t="s">
        <v>123</v>
      </c>
      <c r="B13" s="70">
        <v>2</v>
      </c>
    </row>
    <row r="14" spans="1:3" x14ac:dyDescent="0.25">
      <c r="A14" s="1" t="s">
        <v>93</v>
      </c>
      <c r="B14" s="70">
        <v>1</v>
      </c>
    </row>
    <row r="15" spans="1:3" x14ac:dyDescent="0.25">
      <c r="A15" s="1" t="s">
        <v>114</v>
      </c>
      <c r="B15" s="70">
        <v>3</v>
      </c>
    </row>
    <row r="16" spans="1:3" x14ac:dyDescent="0.25">
      <c r="A16" s="1" t="s">
        <v>120</v>
      </c>
      <c r="B16" s="70">
        <v>1</v>
      </c>
    </row>
    <row r="17" spans="1:3" x14ac:dyDescent="0.25">
      <c r="A17" s="1" t="s">
        <v>122</v>
      </c>
      <c r="B17" s="70">
        <v>2</v>
      </c>
    </row>
    <row r="18" spans="1:3" x14ac:dyDescent="0.25">
      <c r="A18" s="1" t="s">
        <v>258</v>
      </c>
      <c r="B18" s="70">
        <v>1</v>
      </c>
      <c r="C18" s="1">
        <f>SUM(B3:B18)</f>
        <v>30</v>
      </c>
    </row>
    <row r="19" spans="1:3" x14ac:dyDescent="0.25">
      <c r="A19" s="570" t="s">
        <v>269</v>
      </c>
      <c r="B19" s="570"/>
    </row>
    <row r="20" spans="1:3" x14ac:dyDescent="0.25">
      <c r="A20" s="1" t="s">
        <v>116</v>
      </c>
      <c r="B20" s="70">
        <v>3</v>
      </c>
    </row>
    <row r="21" spans="1:3" x14ac:dyDescent="0.25">
      <c r="A21" s="1" t="s">
        <v>121</v>
      </c>
      <c r="B21" s="70">
        <v>2</v>
      </c>
    </row>
    <row r="22" spans="1:3" x14ac:dyDescent="0.25">
      <c r="A22" s="1" t="s">
        <v>118</v>
      </c>
      <c r="B22" s="70">
        <v>2</v>
      </c>
    </row>
    <row r="23" spans="1:3" x14ac:dyDescent="0.25">
      <c r="A23" s="1" t="s">
        <v>94</v>
      </c>
      <c r="B23" s="70">
        <v>20</v>
      </c>
    </row>
    <row r="24" spans="1:3" x14ac:dyDescent="0.25">
      <c r="A24" s="1" t="s">
        <v>93</v>
      </c>
      <c r="B24" s="70">
        <v>1</v>
      </c>
    </row>
    <row r="25" spans="1:3" x14ac:dyDescent="0.25">
      <c r="A25" s="1" t="s">
        <v>120</v>
      </c>
      <c r="B25" s="70">
        <v>2</v>
      </c>
    </row>
  </sheetData>
  <mergeCells count="2">
    <mergeCell ref="A2:B2"/>
    <mergeCell ref="A19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B42" sqref="B42"/>
    </sheetView>
  </sheetViews>
  <sheetFormatPr defaultColWidth="9.21875" defaultRowHeight="13.2" x14ac:dyDescent="0.25"/>
  <cols>
    <col min="1" max="1" width="83.44140625" style="1" bestFit="1" customWidth="1"/>
    <col min="2" max="2" width="13.44140625" style="70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1" spans="1:3" x14ac:dyDescent="0.25">
      <c r="A1"/>
      <c r="C1"/>
    </row>
    <row r="2" spans="1:3" x14ac:dyDescent="0.25">
      <c r="A2"/>
      <c r="B2" s="70" t="s">
        <v>168</v>
      </c>
      <c r="C2"/>
    </row>
    <row r="3" spans="1:3" x14ac:dyDescent="0.25">
      <c r="A3" s="570" t="s">
        <v>270</v>
      </c>
      <c r="B3" s="570"/>
    </row>
    <row r="4" spans="1:3" x14ac:dyDescent="0.25">
      <c r="A4" t="s">
        <v>133</v>
      </c>
      <c r="B4" s="70">
        <v>2</v>
      </c>
    </row>
    <row r="5" spans="1:3" x14ac:dyDescent="0.25">
      <c r="A5" t="s">
        <v>127</v>
      </c>
      <c r="B5" s="70">
        <v>2</v>
      </c>
    </row>
    <row r="6" spans="1:3" x14ac:dyDescent="0.25">
      <c r="A6" t="s">
        <v>138</v>
      </c>
      <c r="B6" s="70">
        <v>2</v>
      </c>
    </row>
    <row r="7" spans="1:3" x14ac:dyDescent="0.25">
      <c r="A7" t="s">
        <v>135</v>
      </c>
      <c r="B7" s="70">
        <v>2</v>
      </c>
    </row>
    <row r="8" spans="1:3" x14ac:dyDescent="0.25">
      <c r="A8" t="s">
        <v>134</v>
      </c>
      <c r="B8" s="70">
        <v>2</v>
      </c>
    </row>
    <row r="9" spans="1:3" x14ac:dyDescent="0.25">
      <c r="A9" t="s">
        <v>132</v>
      </c>
      <c r="B9" s="70">
        <v>2</v>
      </c>
    </row>
    <row r="10" spans="1:3" x14ac:dyDescent="0.25">
      <c r="A10" t="s">
        <v>128</v>
      </c>
      <c r="B10" s="70">
        <v>2</v>
      </c>
    </row>
    <row r="11" spans="1:3" x14ac:dyDescent="0.25">
      <c r="A11" t="s">
        <v>130</v>
      </c>
      <c r="B11" s="70">
        <v>3</v>
      </c>
    </row>
    <row r="12" spans="1:3" x14ac:dyDescent="0.25">
      <c r="A12" t="s">
        <v>136</v>
      </c>
      <c r="B12" s="70">
        <v>3</v>
      </c>
    </row>
    <row r="13" spans="1:3" x14ac:dyDescent="0.25">
      <c r="A13" t="s">
        <v>93</v>
      </c>
      <c r="B13" s="70">
        <v>1</v>
      </c>
    </row>
    <row r="14" spans="1:3" x14ac:dyDescent="0.25">
      <c r="A14" t="s">
        <v>131</v>
      </c>
      <c r="B14" s="70">
        <v>2</v>
      </c>
    </row>
    <row r="15" spans="1:3" x14ac:dyDescent="0.25">
      <c r="A15" t="s">
        <v>255</v>
      </c>
      <c r="B15" s="70">
        <v>3</v>
      </c>
    </row>
    <row r="16" spans="1:3" x14ac:dyDescent="0.25">
      <c r="A16" t="s">
        <v>257</v>
      </c>
      <c r="B16" s="70">
        <v>2</v>
      </c>
    </row>
    <row r="17" spans="1:2" x14ac:dyDescent="0.25">
      <c r="A17" s="1" t="s">
        <v>263</v>
      </c>
      <c r="B17" s="70">
        <v>2</v>
      </c>
    </row>
    <row r="18" spans="1:2" x14ac:dyDescent="0.25">
      <c r="A18" s="570" t="s">
        <v>271</v>
      </c>
      <c r="B18" s="570"/>
    </row>
    <row r="19" spans="1:2" x14ac:dyDescent="0.25">
      <c r="A19" s="1" t="s">
        <v>129</v>
      </c>
      <c r="B19" s="70">
        <v>3</v>
      </c>
    </row>
    <row r="20" spans="1:2" x14ac:dyDescent="0.25">
      <c r="A20" s="1" t="s">
        <v>137</v>
      </c>
      <c r="B20" s="70">
        <v>3</v>
      </c>
    </row>
    <row r="21" spans="1:2" x14ac:dyDescent="0.25">
      <c r="A21" s="1" t="s">
        <v>94</v>
      </c>
      <c r="B21" s="70">
        <v>20</v>
      </c>
    </row>
    <row r="22" spans="1:2" x14ac:dyDescent="0.25">
      <c r="A22" s="1" t="s">
        <v>93</v>
      </c>
      <c r="B22" s="70">
        <v>1</v>
      </c>
    </row>
    <row r="23" spans="1:2" x14ac:dyDescent="0.25">
      <c r="A23" s="1" t="s">
        <v>258</v>
      </c>
      <c r="B23" s="70">
        <v>2</v>
      </c>
    </row>
    <row r="24" spans="1:2" x14ac:dyDescent="0.25">
      <c r="A24" s="1" t="s">
        <v>261</v>
      </c>
      <c r="B24" s="70">
        <v>1</v>
      </c>
    </row>
  </sheetData>
  <mergeCells count="2">
    <mergeCell ref="A3:B3"/>
    <mergeCell ref="A18:B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42" sqref="B42"/>
    </sheetView>
  </sheetViews>
  <sheetFormatPr defaultColWidth="9.21875" defaultRowHeight="13.2" x14ac:dyDescent="0.25"/>
  <cols>
    <col min="1" max="1" width="84" style="1" bestFit="1" customWidth="1"/>
    <col min="2" max="2" width="13.44140625" style="70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1" spans="1:2" x14ac:dyDescent="0.25">
      <c r="A1"/>
    </row>
    <row r="2" spans="1:2" x14ac:dyDescent="0.25">
      <c r="A2"/>
      <c r="B2" s="70" t="s">
        <v>168</v>
      </c>
    </row>
    <row r="3" spans="1:2" x14ac:dyDescent="0.25">
      <c r="A3" s="570" t="s">
        <v>270</v>
      </c>
      <c r="B3" s="570"/>
    </row>
    <row r="4" spans="1:2" x14ac:dyDescent="0.25">
      <c r="A4" s="1" t="s">
        <v>135</v>
      </c>
      <c r="B4" s="70">
        <v>2</v>
      </c>
    </row>
    <row r="5" spans="1:2" x14ac:dyDescent="0.25">
      <c r="A5" s="1" t="s">
        <v>128</v>
      </c>
      <c r="B5" s="70">
        <v>3</v>
      </c>
    </row>
    <row r="6" spans="1:2" x14ac:dyDescent="0.25">
      <c r="A6" s="1" t="s">
        <v>130</v>
      </c>
      <c r="B6" s="70">
        <v>2</v>
      </c>
    </row>
    <row r="7" spans="1:2" x14ac:dyDescent="0.25">
      <c r="A7" s="1" t="s">
        <v>140</v>
      </c>
      <c r="B7" s="70">
        <v>5</v>
      </c>
    </row>
    <row r="8" spans="1:2" x14ac:dyDescent="0.25">
      <c r="A8" s="1" t="s">
        <v>139</v>
      </c>
      <c r="B8" s="70">
        <v>5</v>
      </c>
    </row>
    <row r="9" spans="1:2" x14ac:dyDescent="0.25">
      <c r="A9" s="1" t="s">
        <v>142</v>
      </c>
      <c r="B9" s="70">
        <v>2</v>
      </c>
    </row>
    <row r="10" spans="1:2" x14ac:dyDescent="0.25">
      <c r="A10" s="1" t="s">
        <v>141</v>
      </c>
      <c r="B10" s="70">
        <v>5</v>
      </c>
    </row>
    <row r="11" spans="1:2" x14ac:dyDescent="0.25">
      <c r="A11" s="1" t="s">
        <v>93</v>
      </c>
      <c r="B11" s="70">
        <v>1</v>
      </c>
    </row>
    <row r="12" spans="1:2" x14ac:dyDescent="0.25">
      <c r="A12" s="1" t="s">
        <v>131</v>
      </c>
      <c r="B12" s="70">
        <v>2</v>
      </c>
    </row>
    <row r="13" spans="1:2" x14ac:dyDescent="0.25">
      <c r="A13" s="1" t="s">
        <v>257</v>
      </c>
      <c r="B13" s="70">
        <v>2</v>
      </c>
    </row>
    <row r="14" spans="1:2" x14ac:dyDescent="0.25">
      <c r="A14" s="1" t="s">
        <v>260</v>
      </c>
      <c r="B14" s="70">
        <v>1</v>
      </c>
    </row>
    <row r="15" spans="1:2" x14ac:dyDescent="0.25">
      <c r="A15" s="570" t="s">
        <v>269</v>
      </c>
      <c r="B15" s="570"/>
    </row>
    <row r="16" spans="1:2" x14ac:dyDescent="0.25">
      <c r="A16" s="1" t="s">
        <v>127</v>
      </c>
      <c r="B16" s="70">
        <v>2</v>
      </c>
    </row>
    <row r="17" spans="1:2" x14ac:dyDescent="0.25">
      <c r="A17" s="1" t="s">
        <v>144</v>
      </c>
      <c r="B17" s="70">
        <v>2</v>
      </c>
    </row>
    <row r="18" spans="1:2" x14ac:dyDescent="0.25">
      <c r="A18" s="1" t="s">
        <v>145</v>
      </c>
      <c r="B18" s="70">
        <v>2</v>
      </c>
    </row>
    <row r="19" spans="1:2" x14ac:dyDescent="0.25">
      <c r="A19" s="1" t="s">
        <v>64</v>
      </c>
      <c r="B19" s="70">
        <v>20</v>
      </c>
    </row>
    <row r="20" spans="1:2" x14ac:dyDescent="0.25">
      <c r="A20" s="1" t="s">
        <v>93</v>
      </c>
      <c r="B20" s="70">
        <v>1</v>
      </c>
    </row>
    <row r="21" spans="1:2" x14ac:dyDescent="0.25">
      <c r="A21" s="1" t="s">
        <v>143</v>
      </c>
      <c r="B21" s="70">
        <v>3</v>
      </c>
    </row>
  </sheetData>
  <mergeCells count="2">
    <mergeCell ref="A3:B3"/>
    <mergeCell ref="A15:B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42" sqref="B42"/>
    </sheetView>
  </sheetViews>
  <sheetFormatPr defaultColWidth="9.21875" defaultRowHeight="13.2" x14ac:dyDescent="0.25"/>
  <cols>
    <col min="1" max="1" width="84" style="1" bestFit="1" customWidth="1"/>
    <col min="2" max="2" width="13.44140625" style="70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2" spans="1:2" x14ac:dyDescent="0.25">
      <c r="A2" s="1" t="s">
        <v>253</v>
      </c>
      <c r="B2" s="70" t="s">
        <v>168</v>
      </c>
    </row>
    <row r="3" spans="1:2" x14ac:dyDescent="0.25">
      <c r="A3" s="570" t="s">
        <v>270</v>
      </c>
      <c r="B3" s="570"/>
    </row>
    <row r="4" spans="1:2" x14ac:dyDescent="0.25">
      <c r="A4" s="1" t="s">
        <v>81</v>
      </c>
      <c r="B4" s="70">
        <v>1</v>
      </c>
    </row>
    <row r="5" spans="1:2" x14ac:dyDescent="0.25">
      <c r="A5" s="1" t="s">
        <v>79</v>
      </c>
      <c r="B5" s="70">
        <v>4</v>
      </c>
    </row>
    <row r="6" spans="1:2" x14ac:dyDescent="0.25">
      <c r="A6" s="1" t="s">
        <v>85</v>
      </c>
      <c r="B6" s="70">
        <v>1</v>
      </c>
    </row>
    <row r="7" spans="1:2" x14ac:dyDescent="0.25">
      <c r="A7" s="1" t="s">
        <v>88</v>
      </c>
      <c r="B7" s="70">
        <v>1</v>
      </c>
    </row>
    <row r="8" spans="1:2" x14ac:dyDescent="0.25">
      <c r="A8" s="1" t="s">
        <v>83</v>
      </c>
      <c r="B8" s="70">
        <v>4</v>
      </c>
    </row>
    <row r="9" spans="1:2" x14ac:dyDescent="0.25">
      <c r="A9" s="1" t="s">
        <v>82</v>
      </c>
      <c r="B9" s="70">
        <v>5</v>
      </c>
    </row>
    <row r="10" spans="1:2" x14ac:dyDescent="0.25">
      <c r="A10" s="1" t="s">
        <v>84</v>
      </c>
      <c r="B10" s="70">
        <v>2</v>
      </c>
    </row>
    <row r="11" spans="1:2" x14ac:dyDescent="0.25">
      <c r="A11" s="1" t="s">
        <v>80</v>
      </c>
      <c r="B11" s="70">
        <v>2</v>
      </c>
    </row>
    <row r="12" spans="1:2" x14ac:dyDescent="0.25">
      <c r="A12" s="1" t="s">
        <v>87</v>
      </c>
      <c r="B12" s="70">
        <v>4</v>
      </c>
    </row>
    <row r="13" spans="1:2" x14ac:dyDescent="0.25">
      <c r="A13" s="1" t="s">
        <v>93</v>
      </c>
      <c r="B13" s="70">
        <v>1</v>
      </c>
    </row>
    <row r="14" spans="1:2" x14ac:dyDescent="0.25">
      <c r="A14" s="1" t="s">
        <v>92</v>
      </c>
      <c r="B14" s="70">
        <v>3</v>
      </c>
    </row>
    <row r="15" spans="1:2" x14ac:dyDescent="0.25">
      <c r="A15" s="1" t="s">
        <v>90</v>
      </c>
      <c r="B15" s="70">
        <v>1</v>
      </c>
    </row>
    <row r="16" spans="1:2" x14ac:dyDescent="0.25">
      <c r="A16" s="1" t="s">
        <v>258</v>
      </c>
      <c r="B16" s="70">
        <v>1</v>
      </c>
    </row>
    <row r="17" spans="1:2" x14ac:dyDescent="0.25">
      <c r="A17" s="570" t="s">
        <v>269</v>
      </c>
      <c r="B17" s="570"/>
    </row>
    <row r="18" spans="1:2" x14ac:dyDescent="0.25">
      <c r="A18" s="1" t="s">
        <v>86</v>
      </c>
      <c r="B18" s="70">
        <v>4</v>
      </c>
    </row>
    <row r="19" spans="1:2" x14ac:dyDescent="0.25">
      <c r="A19" s="1" t="s">
        <v>85</v>
      </c>
      <c r="B19" s="70">
        <v>2</v>
      </c>
    </row>
    <row r="20" spans="1:2" x14ac:dyDescent="0.25">
      <c r="A20" s="1" t="s">
        <v>89</v>
      </c>
      <c r="B20" s="70">
        <v>1</v>
      </c>
    </row>
    <row r="21" spans="1:2" x14ac:dyDescent="0.25">
      <c r="A21" s="1" t="s">
        <v>64</v>
      </c>
      <c r="B21" s="70">
        <v>20</v>
      </c>
    </row>
    <row r="22" spans="1:2" x14ac:dyDescent="0.25">
      <c r="A22" s="1" t="s">
        <v>93</v>
      </c>
      <c r="B22" s="70">
        <v>1</v>
      </c>
    </row>
    <row r="23" spans="1:2" x14ac:dyDescent="0.25">
      <c r="A23" s="1" t="s">
        <v>91</v>
      </c>
      <c r="B23" s="70">
        <v>1</v>
      </c>
    </row>
    <row r="24" spans="1:2" x14ac:dyDescent="0.25">
      <c r="A24" s="1" t="s">
        <v>90</v>
      </c>
      <c r="B24" s="70">
        <v>1</v>
      </c>
    </row>
  </sheetData>
  <mergeCells count="2">
    <mergeCell ref="A3:B3"/>
    <mergeCell ref="A17:B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BB634DBB82C144AAA90F69EF7DC131" ma:contentTypeVersion="2" ma:contentTypeDescription="Utwórz nowy dokument." ma:contentTypeScope="" ma:versionID="bed680982db2eaf9f0c61d9f34c0afd7">
  <xsd:schema xmlns:xsd="http://www.w3.org/2001/XMLSchema" xmlns:xs="http://www.w3.org/2001/XMLSchema" xmlns:p="http://schemas.microsoft.com/office/2006/metadata/properties" xmlns:ns2="b6cb41a6-39b2-4d17-ae7f-3b05ba1e85ab" targetNamespace="http://schemas.microsoft.com/office/2006/metadata/properties" ma:root="true" ma:fieldsID="748759610b628ee36a2de7c3e79db294" ns2:_="">
    <xsd:import namespace="b6cb41a6-39b2-4d17-ae7f-3b05ba1e8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41a6-39b2-4d17-ae7f-3b05ba1e8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5BEBC1-D2F0-431E-8C2E-F6B553C7F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762F7B-A392-4799-9493-9272474EA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b41a6-39b2-4d17-ae7f-3b05ba1e8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55674C-3970-40FF-8806-B8C41A583308}">
  <ds:schemaRefs>
    <ds:schemaRef ds:uri="http://purl.org/dc/elements/1.1/"/>
    <ds:schemaRef ds:uri="b6cb41a6-39b2-4d17-ae7f-3b05ba1e85ab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2</vt:i4>
      </vt:variant>
    </vt:vector>
  </HeadingPairs>
  <TitlesOfParts>
    <vt:vector size="9" baseType="lpstr">
      <vt:lpstr>NOWY II st. plan VIII</vt:lpstr>
      <vt:lpstr>ECTS</vt:lpstr>
      <vt:lpstr>ECTS kierunkowe</vt:lpstr>
      <vt:lpstr>ECTS DUL,BEA</vt:lpstr>
      <vt:lpstr>ECTS KBI</vt:lpstr>
      <vt:lpstr>ECTS Mosty</vt:lpstr>
      <vt:lpstr>ECTS BN</vt:lpstr>
      <vt:lpstr>ECTS!Obszar_wydruku</vt:lpstr>
      <vt:lpstr>'NOWY II st. plan VIII'!Obszar_wydruku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2020-04-06T23:11:14Z</cp:lastPrinted>
  <dcterms:created xsi:type="dcterms:W3CDTF">2005-11-04T08:43:51Z</dcterms:created>
  <dcterms:modified xsi:type="dcterms:W3CDTF">2020-06-08T10:53:59Z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0x010100B1BB634DBB82C144AAA90F69EF7DC131</vt:lpwstr>
  </property>
</Properties>
</file>